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FD970B69-2F6D-4C3F-921D-B106CA833486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анализ предложений" sheetId="1" state="hidden" r:id="rId1"/>
    <sheet name="Missiom Magnum" sheetId="4" state="hidden" r:id="rId2"/>
    <sheet name="Лист1" sheetId="3" r:id="rId3"/>
    <sheet name="манифольд" sheetId="2" state="hidden" r:id="rId4"/>
  </sheets>
  <definedNames>
    <definedName name="_xlnm._FilterDatabase" localSheetId="2" hidden="1">Лист1!$A$5:$AW$11</definedName>
    <definedName name="_xlnm.Print_Area" localSheetId="2">Лист1!$A$1:$Q$11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6" i="3" l="1"/>
  <c r="Q6" i="3" s="1"/>
  <c r="Q7" i="3" l="1"/>
  <c r="J47" i="4" l="1"/>
  <c r="R47" i="4"/>
  <c r="T47" i="4"/>
  <c r="M48" i="4"/>
  <c r="T48" i="4"/>
  <c r="J49" i="4"/>
  <c r="R49" i="4"/>
  <c r="T49" i="4"/>
  <c r="T50" i="4"/>
  <c r="Z50" i="4"/>
  <c r="AC50" i="4"/>
  <c r="J51" i="4"/>
  <c r="R51" i="4"/>
  <c r="T51" i="4"/>
  <c r="W51" i="4"/>
  <c r="M52" i="4"/>
  <c r="T52" i="4"/>
  <c r="T53" i="4"/>
  <c r="Z53" i="4"/>
  <c r="AC53" i="4"/>
  <c r="M54" i="4"/>
  <c r="R54" i="4"/>
  <c r="T54" i="4"/>
  <c r="M55" i="4"/>
  <c r="T55" i="4"/>
  <c r="J56" i="4"/>
  <c r="T56" i="4"/>
  <c r="M57" i="4"/>
  <c r="P57" i="4"/>
  <c r="R57" i="4"/>
  <c r="T57" i="4"/>
  <c r="M58" i="4"/>
  <c r="W58" i="4"/>
  <c r="M59" i="4"/>
  <c r="P59" i="4"/>
  <c r="T59" i="4"/>
  <c r="M60" i="4"/>
  <c r="T60" i="4"/>
  <c r="T61" i="4"/>
  <c r="Z61" i="4"/>
  <c r="AC61" i="4"/>
  <c r="J62" i="4"/>
  <c r="R62" i="4"/>
  <c r="T62" i="4"/>
  <c r="J63" i="4"/>
  <c r="R63" i="4"/>
  <c r="T63" i="4"/>
  <c r="M64" i="4"/>
  <c r="T64" i="4"/>
  <c r="T65" i="4"/>
  <c r="Z65" i="4"/>
  <c r="AC65" i="4"/>
  <c r="T66" i="4"/>
  <c r="Z66" i="4"/>
  <c r="AC66" i="4"/>
  <c r="J67" i="4"/>
  <c r="R67" i="4"/>
  <c r="T67" i="4"/>
  <c r="W67" i="4"/>
  <c r="M68" i="4"/>
  <c r="R68" i="4"/>
  <c r="T68" i="4"/>
  <c r="J69" i="4"/>
  <c r="R69" i="4"/>
  <c r="T69" i="4"/>
  <c r="J70" i="4"/>
  <c r="W70" i="4"/>
  <c r="J71" i="4"/>
  <c r="R71" i="4"/>
  <c r="T71" i="4"/>
  <c r="W71" i="4"/>
  <c r="M72" i="4"/>
  <c r="P72" i="4"/>
  <c r="R72" i="4"/>
  <c r="T72" i="4"/>
  <c r="J73" i="4"/>
  <c r="J74" i="4"/>
  <c r="R74" i="4"/>
  <c r="T74" i="4"/>
  <c r="W74" i="4"/>
  <c r="M75" i="4"/>
  <c r="T75" i="4"/>
  <c r="J76" i="4"/>
  <c r="R76" i="4"/>
  <c r="T76" i="4"/>
  <c r="L84" i="4"/>
  <c r="AE83" i="4"/>
  <c r="AF83" i="4"/>
  <c r="M83" i="4"/>
  <c r="G83" i="4"/>
  <c r="AE82" i="4"/>
  <c r="AF82" i="4"/>
  <c r="T82" i="4"/>
  <c r="R82" i="4"/>
  <c r="M82" i="4"/>
  <c r="J82" i="4"/>
  <c r="G82" i="4"/>
  <c r="AE81" i="4"/>
  <c r="AF81" i="4"/>
  <c r="T81" i="4"/>
  <c r="R81" i="4"/>
  <c r="J81" i="4"/>
  <c r="G81" i="4"/>
  <c r="AE80" i="4"/>
  <c r="AF80" i="4"/>
  <c r="R80" i="4"/>
  <c r="M80" i="4"/>
  <c r="J80" i="4"/>
  <c r="G80" i="4"/>
  <c r="AE79" i="4"/>
  <c r="AF79" i="4"/>
  <c r="T79" i="4"/>
  <c r="R79" i="4"/>
  <c r="J79" i="4"/>
  <c r="G79" i="4"/>
  <c r="AF78" i="4"/>
  <c r="AC78" i="4"/>
  <c r="Z78" i="4"/>
  <c r="T78" i="4"/>
  <c r="G78" i="4"/>
  <c r="AE77" i="4"/>
  <c r="AF77" i="4"/>
  <c r="W77" i="4"/>
  <c r="T77" i="4"/>
  <c r="P77" i="4"/>
  <c r="M77" i="4"/>
  <c r="G77" i="4"/>
  <c r="AE76" i="4"/>
  <c r="AF76" i="4"/>
  <c r="G76" i="4"/>
  <c r="AE75" i="4"/>
  <c r="AF75" i="4" s="1"/>
  <c r="G75" i="4"/>
  <c r="AE74" i="4"/>
  <c r="AF74" i="4"/>
  <c r="G74" i="4"/>
  <c r="AF73" i="4"/>
  <c r="G73" i="4"/>
  <c r="AE72" i="4"/>
  <c r="AF72" i="4"/>
  <c r="G72" i="4"/>
  <c r="AE71" i="4"/>
  <c r="AF71" i="4"/>
  <c r="G71" i="4"/>
  <c r="AE70" i="4"/>
  <c r="AF70" i="4"/>
  <c r="G70" i="4"/>
  <c r="AE69" i="4"/>
  <c r="AF69" i="4" s="1"/>
  <c r="G69" i="4"/>
  <c r="AE68" i="4"/>
  <c r="AF68" i="4"/>
  <c r="G68" i="4"/>
  <c r="AE67" i="4"/>
  <c r="AF67" i="4"/>
  <c r="G67" i="4"/>
  <c r="AF66" i="4"/>
  <c r="G66" i="4"/>
  <c r="AF65" i="4"/>
  <c r="G65" i="4"/>
  <c r="AE64" i="4"/>
  <c r="AF64" i="4"/>
  <c r="G64" i="4"/>
  <c r="AE63" i="4"/>
  <c r="AF63" i="4"/>
  <c r="G63" i="4"/>
  <c r="AE62" i="4"/>
  <c r="AF62" i="4"/>
  <c r="G62" i="4"/>
  <c r="AF61" i="4"/>
  <c r="G61" i="4"/>
  <c r="AE60" i="4"/>
  <c r="AF60" i="4" s="1"/>
  <c r="G60" i="4"/>
  <c r="AF59" i="4"/>
  <c r="G59" i="4"/>
  <c r="AF58" i="4"/>
  <c r="G58" i="4"/>
  <c r="AE57" i="4"/>
  <c r="AF57" i="4"/>
  <c r="G57" i="4"/>
  <c r="AE56" i="4"/>
  <c r="AF56" i="4"/>
  <c r="G56" i="4"/>
  <c r="AE55" i="4"/>
  <c r="AF55" i="4"/>
  <c r="G55" i="4"/>
  <c r="AE54" i="4"/>
  <c r="AF54" i="4" s="1"/>
  <c r="G54" i="4"/>
  <c r="AF53" i="4"/>
  <c r="G53" i="4"/>
  <c r="AE52" i="4"/>
  <c r="AF52" i="4"/>
  <c r="G52" i="4"/>
  <c r="AE51" i="4"/>
  <c r="AF51" i="4" s="1"/>
  <c r="G51" i="4"/>
  <c r="G50" i="4"/>
  <c r="AE49" i="4"/>
  <c r="AF49" i="4"/>
  <c r="G49" i="4"/>
  <c r="AE48" i="4"/>
  <c r="AE84" i="4" s="1"/>
  <c r="AF48" i="4"/>
  <c r="G48" i="4"/>
  <c r="AE47" i="4"/>
  <c r="G47" i="4"/>
  <c r="L44" i="4"/>
  <c r="AE43" i="4"/>
  <c r="AF43" i="4"/>
  <c r="M43" i="4"/>
  <c r="G43" i="4"/>
  <c r="AE42" i="4"/>
  <c r="AF42" i="4"/>
  <c r="T42" i="4"/>
  <c r="R42" i="4"/>
  <c r="M42" i="4"/>
  <c r="J42" i="4"/>
  <c r="G42" i="4"/>
  <c r="AF41" i="4"/>
  <c r="AE41" i="4"/>
  <c r="T41" i="4"/>
  <c r="R41" i="4"/>
  <c r="J41" i="4"/>
  <c r="G41" i="4"/>
  <c r="AE40" i="4"/>
  <c r="AF40" i="4" s="1"/>
  <c r="R40" i="4"/>
  <c r="M40" i="4"/>
  <c r="J40" i="4"/>
  <c r="G40" i="4"/>
  <c r="AF39" i="4"/>
  <c r="AE39" i="4"/>
  <c r="T39" i="4"/>
  <c r="R39" i="4"/>
  <c r="J39" i="4"/>
  <c r="G39" i="4"/>
  <c r="AF38" i="4"/>
  <c r="AC38" i="4"/>
  <c r="Z38" i="4"/>
  <c r="T38" i="4"/>
  <c r="G38" i="4"/>
  <c r="AE37" i="4"/>
  <c r="AF37" i="4"/>
  <c r="W37" i="4"/>
  <c r="T37" i="4"/>
  <c r="P37" i="4"/>
  <c r="M37" i="4"/>
  <c r="G37" i="4"/>
  <c r="AE36" i="4"/>
  <c r="AF36" i="4"/>
  <c r="T36" i="4"/>
  <c r="R36" i="4"/>
  <c r="J36" i="4"/>
  <c r="G36" i="4"/>
  <c r="AE35" i="4"/>
  <c r="AF35" i="4" s="1"/>
  <c r="T35" i="4"/>
  <c r="M35" i="4"/>
  <c r="G35" i="4"/>
  <c r="AE34" i="4"/>
  <c r="AF34" i="4"/>
  <c r="W34" i="4"/>
  <c r="T34" i="4"/>
  <c r="R34" i="4"/>
  <c r="J34" i="4"/>
  <c r="G34" i="4"/>
  <c r="AF33" i="4"/>
  <c r="J33" i="4"/>
  <c r="G33" i="4"/>
  <c r="AE32" i="4"/>
  <c r="AF32" i="4"/>
  <c r="T32" i="4"/>
  <c r="R32" i="4"/>
  <c r="P32" i="4"/>
  <c r="M32" i="4"/>
  <c r="G32" i="4"/>
  <c r="AE31" i="4"/>
  <c r="AF31" i="4"/>
  <c r="W31" i="4"/>
  <c r="T31" i="4"/>
  <c r="R31" i="4"/>
  <c r="J31" i="4"/>
  <c r="G31" i="4"/>
  <c r="AE30" i="4"/>
  <c r="AF30" i="4"/>
  <c r="W30" i="4"/>
  <c r="J30" i="4"/>
  <c r="G30" i="4"/>
  <c r="AE29" i="4"/>
  <c r="AF29" i="4"/>
  <c r="T29" i="4"/>
  <c r="R29" i="4"/>
  <c r="J29" i="4"/>
  <c r="G29" i="4"/>
  <c r="AE28" i="4"/>
  <c r="AF28" i="4"/>
  <c r="T28" i="4"/>
  <c r="R28" i="4"/>
  <c r="M28" i="4"/>
  <c r="G28" i="4"/>
  <c r="AE27" i="4"/>
  <c r="AF27" i="4"/>
  <c r="W27" i="4"/>
  <c r="T27" i="4"/>
  <c r="R27" i="4"/>
  <c r="J27" i="4"/>
  <c r="G27" i="4"/>
  <c r="AF26" i="4"/>
  <c r="AC26" i="4"/>
  <c r="Z26" i="4"/>
  <c r="T26" i="4"/>
  <c r="G26" i="4"/>
  <c r="AF25" i="4"/>
  <c r="AC25" i="4"/>
  <c r="Z25" i="4"/>
  <c r="T25" i="4"/>
  <c r="G25" i="4"/>
  <c r="AE24" i="4"/>
  <c r="AF24" i="4"/>
  <c r="T24" i="4"/>
  <c r="M24" i="4"/>
  <c r="G24" i="4"/>
  <c r="AE23" i="4"/>
  <c r="AF23" i="4" s="1"/>
  <c r="T23" i="4"/>
  <c r="R23" i="4"/>
  <c r="J23" i="4"/>
  <c r="G23" i="4"/>
  <c r="AE22" i="4"/>
  <c r="AF22" i="4"/>
  <c r="T22" i="4"/>
  <c r="R22" i="4"/>
  <c r="J22" i="4"/>
  <c r="G22" i="4"/>
  <c r="AF21" i="4"/>
  <c r="AC21" i="4"/>
  <c r="Z21" i="4"/>
  <c r="T21" i="4"/>
  <c r="G21" i="4"/>
  <c r="AE20" i="4"/>
  <c r="AF20" i="4"/>
  <c r="T20" i="4"/>
  <c r="M20" i="4"/>
  <c r="G20" i="4"/>
  <c r="AF19" i="4"/>
  <c r="T19" i="4"/>
  <c r="P19" i="4"/>
  <c r="M19" i="4"/>
  <c r="G19" i="4"/>
  <c r="AF18" i="4"/>
  <c r="W18" i="4"/>
  <c r="M18" i="4"/>
  <c r="G18" i="4"/>
  <c r="AE17" i="4"/>
  <c r="AF17" i="4"/>
  <c r="T17" i="4"/>
  <c r="R17" i="4"/>
  <c r="P17" i="4"/>
  <c r="M17" i="4"/>
  <c r="G17" i="4"/>
  <c r="AE16" i="4"/>
  <c r="AF16" i="4"/>
  <c r="T16" i="4"/>
  <c r="J16" i="4"/>
  <c r="G16" i="4"/>
  <c r="AE15" i="4"/>
  <c r="AF15" i="4"/>
  <c r="T15" i="4"/>
  <c r="M15" i="4"/>
  <c r="G15" i="4"/>
  <c r="AE14" i="4"/>
  <c r="AF14" i="4" s="1"/>
  <c r="T14" i="4"/>
  <c r="R14" i="4"/>
  <c r="M14" i="4"/>
  <c r="G14" i="4"/>
  <c r="AF13" i="4"/>
  <c r="AC13" i="4"/>
  <c r="Z13" i="4"/>
  <c r="T13" i="4"/>
  <c r="G13" i="4"/>
  <c r="AE12" i="4"/>
  <c r="AE44" i="4" s="1"/>
  <c r="AF12" i="4"/>
  <c r="T12" i="4"/>
  <c r="M12" i="4"/>
  <c r="G12" i="4"/>
  <c r="AE11" i="4"/>
  <c r="AF11" i="4" s="1"/>
  <c r="W11" i="4"/>
  <c r="T11" i="4"/>
  <c r="R11" i="4"/>
  <c r="J11" i="4"/>
  <c r="G11" i="4"/>
  <c r="AC10" i="4"/>
  <c r="Z10" i="4"/>
  <c r="T10" i="4"/>
  <c r="T40" i="4" s="1"/>
  <c r="G10" i="4"/>
  <c r="AE9" i="4"/>
  <c r="AF9" i="4" s="1"/>
  <c r="T9" i="4"/>
  <c r="R9" i="4"/>
  <c r="J9" i="4"/>
  <c r="G9" i="4"/>
  <c r="AE8" i="4"/>
  <c r="AF8" i="4"/>
  <c r="AF44" i="4" s="1"/>
  <c r="T8" i="4"/>
  <c r="M8" i="4"/>
  <c r="G8" i="4"/>
  <c r="AE7" i="4"/>
  <c r="AF7" i="4"/>
  <c r="T7" i="4"/>
  <c r="R7" i="4"/>
  <c r="J7" i="4"/>
  <c r="G7" i="4"/>
  <c r="L84" i="2"/>
  <c r="F84" i="2"/>
  <c r="Y83" i="2"/>
  <c r="Z83" i="2"/>
  <c r="M83" i="2"/>
  <c r="G83" i="2"/>
  <c r="Y82" i="2"/>
  <c r="Z82" i="2"/>
  <c r="T82" i="2"/>
  <c r="R82" i="2"/>
  <c r="M82" i="2"/>
  <c r="J82" i="2"/>
  <c r="G82" i="2"/>
  <c r="Y81" i="2"/>
  <c r="Z81" i="2"/>
  <c r="T81" i="2"/>
  <c r="R81" i="2"/>
  <c r="J81" i="2"/>
  <c r="G81" i="2"/>
  <c r="Y80" i="2"/>
  <c r="Z80" i="2" s="1"/>
  <c r="R80" i="2"/>
  <c r="M80" i="2"/>
  <c r="J80" i="2"/>
  <c r="G80" i="2"/>
  <c r="Y79" i="2"/>
  <c r="Z79" i="2"/>
  <c r="T79" i="2"/>
  <c r="R79" i="2"/>
  <c r="J79" i="2"/>
  <c r="G79" i="2"/>
  <c r="Z78" i="2"/>
  <c r="T78" i="2"/>
  <c r="G78" i="2"/>
  <c r="Y77" i="2"/>
  <c r="Z77" i="2"/>
  <c r="W77" i="2"/>
  <c r="T77" i="2"/>
  <c r="P77" i="2"/>
  <c r="M77" i="2"/>
  <c r="G77" i="2"/>
  <c r="Y76" i="2"/>
  <c r="Z76" i="2"/>
  <c r="T76" i="2"/>
  <c r="R76" i="2"/>
  <c r="J76" i="2"/>
  <c r="G76" i="2"/>
  <c r="Y75" i="2"/>
  <c r="Z75" i="2"/>
  <c r="T75" i="2"/>
  <c r="M75" i="2"/>
  <c r="G75" i="2"/>
  <c r="Y74" i="2"/>
  <c r="Z74" i="2"/>
  <c r="W74" i="2"/>
  <c r="T74" i="2"/>
  <c r="R74" i="2"/>
  <c r="J74" i="2"/>
  <c r="G74" i="2"/>
  <c r="J73" i="2"/>
  <c r="G73" i="2"/>
  <c r="Y72" i="2"/>
  <c r="Z72" i="2"/>
  <c r="T72" i="2"/>
  <c r="R72" i="2"/>
  <c r="P72" i="2"/>
  <c r="M72" i="2"/>
  <c r="G72" i="2"/>
  <c r="Y71" i="2"/>
  <c r="Z71" i="2"/>
  <c r="W71" i="2"/>
  <c r="T71" i="2"/>
  <c r="R71" i="2"/>
  <c r="J71" i="2"/>
  <c r="G71" i="2"/>
  <c r="Y70" i="2"/>
  <c r="Z70" i="2" s="1"/>
  <c r="W70" i="2"/>
  <c r="J70" i="2"/>
  <c r="G70" i="2"/>
  <c r="Y69" i="2"/>
  <c r="Z69" i="2"/>
  <c r="T69" i="2"/>
  <c r="R69" i="2"/>
  <c r="J69" i="2"/>
  <c r="G69" i="2"/>
  <c r="Y68" i="2"/>
  <c r="Z68" i="2"/>
  <c r="T68" i="2"/>
  <c r="R68" i="2"/>
  <c r="M68" i="2"/>
  <c r="G68" i="2"/>
  <c r="Y67" i="2"/>
  <c r="Z67" i="2"/>
  <c r="W67" i="2"/>
  <c r="T67" i="2"/>
  <c r="R67" i="2"/>
  <c r="J67" i="2"/>
  <c r="G67" i="2"/>
  <c r="Z66" i="2"/>
  <c r="T66" i="2"/>
  <c r="G66" i="2"/>
  <c r="Z65" i="2"/>
  <c r="T65" i="2"/>
  <c r="G65" i="2"/>
  <c r="Y64" i="2"/>
  <c r="Z64" i="2"/>
  <c r="T64" i="2"/>
  <c r="M64" i="2"/>
  <c r="G64" i="2"/>
  <c r="Y63" i="2"/>
  <c r="Z63" i="2"/>
  <c r="T63" i="2"/>
  <c r="R63" i="2"/>
  <c r="J63" i="2"/>
  <c r="G63" i="2"/>
  <c r="Y62" i="2"/>
  <c r="Z62" i="2"/>
  <c r="T62" i="2"/>
  <c r="R62" i="2"/>
  <c r="J62" i="2"/>
  <c r="G62" i="2"/>
  <c r="Z61" i="2"/>
  <c r="T61" i="2"/>
  <c r="G61" i="2"/>
  <c r="Y60" i="2"/>
  <c r="Z60" i="2"/>
  <c r="T60" i="2"/>
  <c r="M60" i="2"/>
  <c r="G60" i="2"/>
  <c r="Z59" i="2"/>
  <c r="T59" i="2"/>
  <c r="P59" i="2"/>
  <c r="M59" i="2"/>
  <c r="G59" i="2"/>
  <c r="Z58" i="2"/>
  <c r="W58" i="2"/>
  <c r="M58" i="2"/>
  <c r="G58" i="2"/>
  <c r="Y57" i="2"/>
  <c r="Z57" i="2" s="1"/>
  <c r="T57" i="2"/>
  <c r="R57" i="2"/>
  <c r="P57" i="2"/>
  <c r="M57" i="2"/>
  <c r="G57" i="2"/>
  <c r="Y56" i="2"/>
  <c r="Z56" i="2"/>
  <c r="T56" i="2"/>
  <c r="J56" i="2"/>
  <c r="G56" i="2"/>
  <c r="Y55" i="2"/>
  <c r="Z55" i="2" s="1"/>
  <c r="T55" i="2"/>
  <c r="M55" i="2"/>
  <c r="G55" i="2"/>
  <c r="Y54" i="2"/>
  <c r="Z54" i="2"/>
  <c r="T54" i="2"/>
  <c r="R54" i="2"/>
  <c r="M54" i="2"/>
  <c r="G54" i="2"/>
  <c r="Z53" i="2"/>
  <c r="T53" i="2"/>
  <c r="G53" i="2"/>
  <c r="Y52" i="2"/>
  <c r="Z52" i="2"/>
  <c r="T52" i="2"/>
  <c r="M52" i="2"/>
  <c r="G52" i="2"/>
  <c r="Y51" i="2"/>
  <c r="Z51" i="2"/>
  <c r="W51" i="2"/>
  <c r="T51" i="2"/>
  <c r="R51" i="2"/>
  <c r="J51" i="2"/>
  <c r="G51" i="2"/>
  <c r="T50" i="2"/>
  <c r="G50" i="2"/>
  <c r="Y49" i="2"/>
  <c r="Z49" i="2"/>
  <c r="T49" i="2"/>
  <c r="R49" i="2"/>
  <c r="J49" i="2"/>
  <c r="G49" i="2"/>
  <c r="Y48" i="2"/>
  <c r="Z48" i="2"/>
  <c r="T48" i="2"/>
  <c r="M48" i="2"/>
  <c r="G48" i="2"/>
  <c r="Y47" i="2"/>
  <c r="Z47" i="2"/>
  <c r="T47" i="2"/>
  <c r="R47" i="2"/>
  <c r="J47" i="2"/>
  <c r="G47" i="2"/>
  <c r="G84" i="2" s="1"/>
  <c r="L44" i="2"/>
  <c r="F44" i="2"/>
  <c r="Y43" i="2"/>
  <c r="Z43" i="2"/>
  <c r="M43" i="2"/>
  <c r="G43" i="2"/>
  <c r="Y42" i="2"/>
  <c r="Z42" i="2"/>
  <c r="T42" i="2"/>
  <c r="R42" i="2"/>
  <c r="M42" i="2"/>
  <c r="J42" i="2"/>
  <c r="G42" i="2"/>
  <c r="Y41" i="2"/>
  <c r="Z41" i="2"/>
  <c r="T41" i="2"/>
  <c r="R41" i="2"/>
  <c r="J41" i="2"/>
  <c r="G41" i="2"/>
  <c r="Y40" i="2"/>
  <c r="Z40" i="2"/>
  <c r="R40" i="2"/>
  <c r="M40" i="2"/>
  <c r="J40" i="2"/>
  <c r="G40" i="2"/>
  <c r="Y39" i="2"/>
  <c r="Z39" i="2"/>
  <c r="T39" i="2"/>
  <c r="R39" i="2"/>
  <c r="J39" i="2"/>
  <c r="G39" i="2"/>
  <c r="Z38" i="2"/>
  <c r="T38" i="2"/>
  <c r="G38" i="2"/>
  <c r="Y37" i="2"/>
  <c r="Z37" i="2"/>
  <c r="W37" i="2"/>
  <c r="T37" i="2"/>
  <c r="P37" i="2"/>
  <c r="M37" i="2"/>
  <c r="G37" i="2"/>
  <c r="Y36" i="2"/>
  <c r="Z36" i="2"/>
  <c r="T36" i="2"/>
  <c r="R36" i="2"/>
  <c r="J36" i="2"/>
  <c r="G36" i="2"/>
  <c r="Y35" i="2"/>
  <c r="Z35" i="2" s="1"/>
  <c r="T35" i="2"/>
  <c r="M35" i="2"/>
  <c r="G35" i="2"/>
  <c r="Y34" i="2"/>
  <c r="Z34" i="2"/>
  <c r="W34" i="2"/>
  <c r="T34" i="2"/>
  <c r="R34" i="2"/>
  <c r="J34" i="2"/>
  <c r="G34" i="2"/>
  <c r="J33" i="2"/>
  <c r="G33" i="2"/>
  <c r="Y32" i="2"/>
  <c r="Z32" i="2"/>
  <c r="T32" i="2"/>
  <c r="R32" i="2"/>
  <c r="P32" i="2"/>
  <c r="M32" i="2"/>
  <c r="G32" i="2"/>
  <c r="Y31" i="2"/>
  <c r="Z31" i="2"/>
  <c r="W31" i="2"/>
  <c r="T31" i="2"/>
  <c r="R31" i="2"/>
  <c r="J31" i="2"/>
  <c r="G31" i="2"/>
  <c r="Y30" i="2"/>
  <c r="Z30" i="2" s="1"/>
  <c r="W30" i="2"/>
  <c r="J30" i="2"/>
  <c r="G30" i="2"/>
  <c r="Y29" i="2"/>
  <c r="Z29" i="2"/>
  <c r="T29" i="2"/>
  <c r="R29" i="2"/>
  <c r="J29" i="2"/>
  <c r="G29" i="2"/>
  <c r="Y28" i="2"/>
  <c r="Z28" i="2"/>
  <c r="T28" i="2"/>
  <c r="R28" i="2"/>
  <c r="M28" i="2"/>
  <c r="G28" i="2"/>
  <c r="Y27" i="2"/>
  <c r="Z27" i="2"/>
  <c r="W27" i="2"/>
  <c r="T27" i="2"/>
  <c r="R27" i="2"/>
  <c r="J27" i="2"/>
  <c r="G27" i="2"/>
  <c r="Z26" i="2"/>
  <c r="T26" i="2"/>
  <c r="G26" i="2"/>
  <c r="Z25" i="2"/>
  <c r="T25" i="2"/>
  <c r="G25" i="2"/>
  <c r="Y24" i="2"/>
  <c r="Z24" i="2"/>
  <c r="T24" i="2"/>
  <c r="M24" i="2"/>
  <c r="G24" i="2"/>
  <c r="Y23" i="2"/>
  <c r="Z23" i="2"/>
  <c r="T23" i="2"/>
  <c r="R23" i="2"/>
  <c r="J23" i="2"/>
  <c r="G23" i="2"/>
  <c r="Y22" i="2"/>
  <c r="Z22" i="2"/>
  <c r="T22" i="2"/>
  <c r="R22" i="2"/>
  <c r="J22" i="2"/>
  <c r="G22" i="2"/>
  <c r="Z21" i="2"/>
  <c r="T21" i="2"/>
  <c r="G21" i="2"/>
  <c r="Y20" i="2"/>
  <c r="Z20" i="2"/>
  <c r="T20" i="2"/>
  <c r="M20" i="2"/>
  <c r="G20" i="2"/>
  <c r="Z19" i="2"/>
  <c r="T19" i="2"/>
  <c r="P19" i="2"/>
  <c r="M19" i="2"/>
  <c r="G19" i="2"/>
  <c r="Z18" i="2"/>
  <c r="W18" i="2"/>
  <c r="M18" i="2"/>
  <c r="G18" i="2"/>
  <c r="Y17" i="2"/>
  <c r="Z17" i="2"/>
  <c r="T17" i="2"/>
  <c r="R17" i="2"/>
  <c r="P17" i="2"/>
  <c r="M17" i="2"/>
  <c r="G17" i="2"/>
  <c r="Y16" i="2"/>
  <c r="Z16" i="2"/>
  <c r="T16" i="2"/>
  <c r="J16" i="2"/>
  <c r="G16" i="2"/>
  <c r="Y15" i="2"/>
  <c r="Z15" i="2"/>
  <c r="T15" i="2"/>
  <c r="M15" i="2"/>
  <c r="G15" i="2"/>
  <c r="Y14" i="2"/>
  <c r="Z14" i="2" s="1"/>
  <c r="T14" i="2"/>
  <c r="R14" i="2"/>
  <c r="M14" i="2"/>
  <c r="G14" i="2"/>
  <c r="Z13" i="2"/>
  <c r="T13" i="2"/>
  <c r="G13" i="2"/>
  <c r="Y12" i="2"/>
  <c r="Z12" i="2"/>
  <c r="T12" i="2"/>
  <c r="M12" i="2"/>
  <c r="G12" i="2"/>
  <c r="Y11" i="2"/>
  <c r="Z11" i="2"/>
  <c r="W11" i="2"/>
  <c r="T11" i="2"/>
  <c r="R11" i="2"/>
  <c r="J11" i="2"/>
  <c r="G11" i="2"/>
  <c r="T10" i="2"/>
  <c r="G10" i="2"/>
  <c r="Y9" i="2"/>
  <c r="Z9" i="2" s="1"/>
  <c r="T9" i="2"/>
  <c r="R9" i="2"/>
  <c r="J9" i="2"/>
  <c r="G9" i="2"/>
  <c r="Y8" i="2"/>
  <c r="Z8" i="2"/>
  <c r="T8" i="2"/>
  <c r="M8" i="2"/>
  <c r="G8" i="2"/>
  <c r="Y7" i="2"/>
  <c r="Z7" i="2"/>
  <c r="T7" i="2"/>
  <c r="R7" i="2"/>
  <c r="J7" i="2"/>
  <c r="G7" i="2"/>
  <c r="G44" i="2" s="1"/>
  <c r="AF47" i="4"/>
  <c r="R82" i="1"/>
  <c r="R81" i="1"/>
  <c r="R80" i="1"/>
  <c r="R79" i="1"/>
  <c r="R76" i="1"/>
  <c r="R74" i="1"/>
  <c r="R72" i="1"/>
  <c r="R71" i="1"/>
  <c r="R69" i="1"/>
  <c r="R68" i="1"/>
  <c r="R67" i="1"/>
  <c r="R63" i="1"/>
  <c r="R62" i="1"/>
  <c r="R57" i="1"/>
  <c r="R54" i="1"/>
  <c r="R51" i="1"/>
  <c r="R49" i="1"/>
  <c r="R47" i="1"/>
  <c r="R9" i="1"/>
  <c r="R11" i="1"/>
  <c r="R14" i="1"/>
  <c r="R17" i="1"/>
  <c r="R22" i="1"/>
  <c r="R23" i="1"/>
  <c r="R27" i="1"/>
  <c r="R28" i="1"/>
  <c r="R29" i="1"/>
  <c r="R31" i="1"/>
  <c r="R32" i="1"/>
  <c r="R34" i="1"/>
  <c r="R36" i="1"/>
  <c r="R39" i="1"/>
  <c r="R40" i="1"/>
  <c r="R41" i="1"/>
  <c r="R42" i="1"/>
  <c r="R7" i="1"/>
  <c r="P17" i="1"/>
  <c r="P19" i="1"/>
  <c r="P32" i="1"/>
  <c r="P37" i="1"/>
  <c r="P57" i="1"/>
  <c r="P59" i="1"/>
  <c r="P72" i="1"/>
  <c r="P77" i="1"/>
  <c r="L84" i="1"/>
  <c r="F84" i="1"/>
  <c r="AF83" i="1"/>
  <c r="AG83" i="1"/>
  <c r="M83" i="1"/>
  <c r="G83" i="1"/>
  <c r="AF82" i="1"/>
  <c r="AG82" i="1"/>
  <c r="T82" i="1"/>
  <c r="M82" i="1"/>
  <c r="J82" i="1"/>
  <c r="G82" i="1"/>
  <c r="AF81" i="1"/>
  <c r="AG81" i="1"/>
  <c r="T81" i="1"/>
  <c r="J81" i="1"/>
  <c r="G81" i="1"/>
  <c r="AF80" i="1"/>
  <c r="AG80" i="1"/>
  <c r="M80" i="1"/>
  <c r="J80" i="1"/>
  <c r="G80" i="1"/>
  <c r="AF79" i="1"/>
  <c r="AG79" i="1"/>
  <c r="T79" i="1"/>
  <c r="J79" i="1"/>
  <c r="G79" i="1"/>
  <c r="AG78" i="1"/>
  <c r="AC78" i="1"/>
  <c r="Z78" i="1"/>
  <c r="T78" i="1"/>
  <c r="G78" i="1"/>
  <c r="AF77" i="1"/>
  <c r="AG77" i="1" s="1"/>
  <c r="W77" i="1"/>
  <c r="T77" i="1"/>
  <c r="M77" i="1"/>
  <c r="G77" i="1"/>
  <c r="AF76" i="1"/>
  <c r="AG76" i="1"/>
  <c r="T76" i="1"/>
  <c r="J76" i="1"/>
  <c r="G76" i="1"/>
  <c r="AF75" i="1"/>
  <c r="AG75" i="1"/>
  <c r="T75" i="1"/>
  <c r="M75" i="1"/>
  <c r="G75" i="1"/>
  <c r="AF74" i="1"/>
  <c r="AG74" i="1"/>
  <c r="W74" i="1"/>
  <c r="T74" i="1"/>
  <c r="J74" i="1"/>
  <c r="G74" i="1"/>
  <c r="AG73" i="1"/>
  <c r="J73" i="1"/>
  <c r="G73" i="1"/>
  <c r="AF72" i="1"/>
  <c r="AG72" i="1"/>
  <c r="T72" i="1"/>
  <c r="M72" i="1"/>
  <c r="G72" i="1"/>
  <c r="AF71" i="1"/>
  <c r="AG71" i="1"/>
  <c r="W71" i="1"/>
  <c r="T71" i="1"/>
  <c r="J71" i="1"/>
  <c r="G71" i="1"/>
  <c r="AF70" i="1"/>
  <c r="AG70" i="1" s="1"/>
  <c r="W70" i="1"/>
  <c r="J70" i="1"/>
  <c r="G70" i="1"/>
  <c r="AF69" i="1"/>
  <c r="AG69" i="1"/>
  <c r="T69" i="1"/>
  <c r="J69" i="1"/>
  <c r="G69" i="1"/>
  <c r="AF68" i="1"/>
  <c r="AG68" i="1"/>
  <c r="T68" i="1"/>
  <c r="M68" i="1"/>
  <c r="G68" i="1"/>
  <c r="AF67" i="1"/>
  <c r="AG67" i="1"/>
  <c r="W67" i="1"/>
  <c r="T67" i="1"/>
  <c r="J67" i="1"/>
  <c r="G67" i="1"/>
  <c r="AG66" i="1"/>
  <c r="AC66" i="1"/>
  <c r="Z66" i="1"/>
  <c r="T66" i="1"/>
  <c r="G66" i="1"/>
  <c r="AG65" i="1"/>
  <c r="AC65" i="1"/>
  <c r="Z65" i="1"/>
  <c r="T65" i="1"/>
  <c r="G65" i="1"/>
  <c r="AF64" i="1"/>
  <c r="AG64" i="1"/>
  <c r="T64" i="1"/>
  <c r="M64" i="1"/>
  <c r="G64" i="1"/>
  <c r="AF63" i="1"/>
  <c r="AG63" i="1" s="1"/>
  <c r="T63" i="1"/>
  <c r="J63" i="1"/>
  <c r="G63" i="1"/>
  <c r="AF62" i="1"/>
  <c r="AG62" i="1"/>
  <c r="T62" i="1"/>
  <c r="J62" i="1"/>
  <c r="G62" i="1"/>
  <c r="AG61" i="1"/>
  <c r="AC61" i="1"/>
  <c r="Z61" i="1"/>
  <c r="T61" i="1"/>
  <c r="G61" i="1"/>
  <c r="AF60" i="1"/>
  <c r="AG60" i="1"/>
  <c r="T60" i="1"/>
  <c r="M60" i="1"/>
  <c r="G60" i="1"/>
  <c r="AG59" i="1"/>
  <c r="T59" i="1"/>
  <c r="M59" i="1"/>
  <c r="G59" i="1"/>
  <c r="AG58" i="1"/>
  <c r="W58" i="1"/>
  <c r="M58" i="1"/>
  <c r="G58" i="1"/>
  <c r="AF57" i="1"/>
  <c r="AG57" i="1"/>
  <c r="T57" i="1"/>
  <c r="M57" i="1"/>
  <c r="G57" i="1"/>
  <c r="AF56" i="1"/>
  <c r="AG56" i="1" s="1"/>
  <c r="T56" i="1"/>
  <c r="J56" i="1"/>
  <c r="G56" i="1"/>
  <c r="AF55" i="1"/>
  <c r="AG55" i="1"/>
  <c r="T55" i="1"/>
  <c r="M55" i="1"/>
  <c r="G55" i="1"/>
  <c r="AF54" i="1"/>
  <c r="AG54" i="1"/>
  <c r="T54" i="1"/>
  <c r="M54" i="1"/>
  <c r="G54" i="1"/>
  <c r="AG53" i="1"/>
  <c r="AC53" i="1"/>
  <c r="Z53" i="1"/>
  <c r="T53" i="1"/>
  <c r="G53" i="1"/>
  <c r="AF52" i="1"/>
  <c r="AG52" i="1"/>
  <c r="T52" i="1"/>
  <c r="M52" i="1"/>
  <c r="G52" i="1"/>
  <c r="AF51" i="1"/>
  <c r="AG51" i="1"/>
  <c r="W51" i="1"/>
  <c r="T51" i="1"/>
  <c r="J51" i="1"/>
  <c r="G51" i="1"/>
  <c r="AC50" i="1"/>
  <c r="Z50" i="1"/>
  <c r="T50" i="1"/>
  <c r="G50" i="1"/>
  <c r="AF49" i="1"/>
  <c r="AG49" i="1" s="1"/>
  <c r="T49" i="1"/>
  <c r="J49" i="1"/>
  <c r="G49" i="1"/>
  <c r="AF48" i="1"/>
  <c r="AG48" i="1"/>
  <c r="T48" i="1"/>
  <c r="M48" i="1"/>
  <c r="G48" i="1"/>
  <c r="G84" i="1" s="1"/>
  <c r="AF47" i="1"/>
  <c r="AF84" i="1" s="1"/>
  <c r="AG47" i="1"/>
  <c r="T47" i="1"/>
  <c r="J47" i="1"/>
  <c r="G47" i="1"/>
  <c r="AC13" i="1"/>
  <c r="AC21" i="1"/>
  <c r="AC25" i="1"/>
  <c r="AC26" i="1"/>
  <c r="AC38" i="1"/>
  <c r="AC10" i="1"/>
  <c r="Z13" i="1"/>
  <c r="Z21" i="1"/>
  <c r="Z25" i="1"/>
  <c r="Z26" i="1"/>
  <c r="Z38" i="1"/>
  <c r="Z10" i="1"/>
  <c r="AG13" i="1"/>
  <c r="AG18" i="1"/>
  <c r="AG19" i="1"/>
  <c r="AG21" i="1"/>
  <c r="AG25" i="1"/>
  <c r="AG26" i="1"/>
  <c r="AG33" i="1"/>
  <c r="AG38" i="1"/>
  <c r="AF8" i="1"/>
  <c r="AG8" i="1"/>
  <c r="AF9" i="1"/>
  <c r="AG9" i="1" s="1"/>
  <c r="AF11" i="1"/>
  <c r="AG11" i="1"/>
  <c r="AF12" i="1"/>
  <c r="AG12" i="1"/>
  <c r="AF14" i="1"/>
  <c r="AG14" i="1"/>
  <c r="AF15" i="1"/>
  <c r="AG15" i="1" s="1"/>
  <c r="AF16" i="1"/>
  <c r="AG16" i="1"/>
  <c r="AF17" i="1"/>
  <c r="AG17" i="1" s="1"/>
  <c r="AF20" i="1"/>
  <c r="AG20" i="1"/>
  <c r="AF22" i="1"/>
  <c r="AG22" i="1"/>
  <c r="AF23" i="1"/>
  <c r="AG23" i="1"/>
  <c r="AF24" i="1"/>
  <c r="AG24" i="1" s="1"/>
  <c r="AF27" i="1"/>
  <c r="AG27" i="1"/>
  <c r="AF28" i="1"/>
  <c r="AG28" i="1" s="1"/>
  <c r="AF29" i="1"/>
  <c r="AG29" i="1"/>
  <c r="AF30" i="1"/>
  <c r="AG30" i="1"/>
  <c r="AF31" i="1"/>
  <c r="AG31" i="1"/>
  <c r="AF32" i="1"/>
  <c r="AG32" i="1" s="1"/>
  <c r="AF34" i="1"/>
  <c r="AF35" i="1"/>
  <c r="AG35" i="1"/>
  <c r="AF36" i="1"/>
  <c r="AG36" i="1"/>
  <c r="AF37" i="1"/>
  <c r="AG37" i="1"/>
  <c r="AF39" i="1"/>
  <c r="AG39" i="1"/>
  <c r="AF40" i="1"/>
  <c r="AG40" i="1"/>
  <c r="AF41" i="1"/>
  <c r="AG41" i="1" s="1"/>
  <c r="AF42" i="1"/>
  <c r="AG42" i="1"/>
  <c r="AF43" i="1"/>
  <c r="AG43" i="1"/>
  <c r="AF7" i="1"/>
  <c r="AG7" i="1"/>
  <c r="W18" i="1"/>
  <c r="W27" i="1"/>
  <c r="W30" i="1"/>
  <c r="W31" i="1"/>
  <c r="W34" i="1"/>
  <c r="W37" i="1"/>
  <c r="W11" i="1"/>
  <c r="T8" i="1"/>
  <c r="T9" i="1"/>
  <c r="T10" i="1"/>
  <c r="T11" i="1"/>
  <c r="T12" i="1"/>
  <c r="T13" i="1"/>
  <c r="T14" i="1"/>
  <c r="T15" i="1"/>
  <c r="T16" i="1"/>
  <c r="T17" i="1"/>
  <c r="T19" i="1"/>
  <c r="T20" i="1"/>
  <c r="T21" i="1"/>
  <c r="T22" i="1"/>
  <c r="T23" i="1"/>
  <c r="T24" i="1"/>
  <c r="T25" i="1"/>
  <c r="T26" i="1"/>
  <c r="T27" i="1"/>
  <c r="T28" i="1"/>
  <c r="T29" i="1"/>
  <c r="T31" i="1"/>
  <c r="T32" i="1"/>
  <c r="T34" i="1"/>
  <c r="T35" i="1"/>
  <c r="T36" i="1"/>
  <c r="T37" i="1"/>
  <c r="T38" i="1"/>
  <c r="T39" i="1"/>
  <c r="T41" i="1"/>
  <c r="T42" i="1"/>
  <c r="T7" i="1"/>
  <c r="M12" i="1"/>
  <c r="M14" i="1"/>
  <c r="M15" i="1"/>
  <c r="M17" i="1"/>
  <c r="M18" i="1"/>
  <c r="M19" i="1"/>
  <c r="M20" i="1"/>
  <c r="M24" i="1"/>
  <c r="M28" i="1"/>
  <c r="M32" i="1"/>
  <c r="M35" i="1"/>
  <c r="M37" i="1"/>
  <c r="M40" i="1"/>
  <c r="M42" i="1"/>
  <c r="M43" i="1"/>
  <c r="M8" i="1"/>
  <c r="L44" i="1"/>
  <c r="J9" i="1"/>
  <c r="J11" i="1"/>
  <c r="J16" i="1"/>
  <c r="J22" i="1"/>
  <c r="J23" i="1"/>
  <c r="J27" i="1"/>
  <c r="J29" i="1"/>
  <c r="J30" i="1"/>
  <c r="J31" i="1"/>
  <c r="J33" i="1"/>
  <c r="J34" i="1"/>
  <c r="J36" i="1"/>
  <c r="J39" i="1"/>
  <c r="J40" i="1"/>
  <c r="J41" i="1"/>
  <c r="J42" i="1"/>
  <c r="J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7" i="1"/>
  <c r="G44" i="1" s="1"/>
  <c r="F44" i="1"/>
  <c r="AF44" i="1"/>
  <c r="AG34" i="1"/>
  <c r="AF84" i="4" l="1"/>
  <c r="AG84" i="1"/>
  <c r="AG44" i="1"/>
</calcChain>
</file>

<file path=xl/sharedStrings.xml><?xml version="1.0" encoding="utf-8"?>
<sst xmlns="http://schemas.openxmlformats.org/spreadsheetml/2006/main" count="981" uniqueCount="158">
  <si>
    <t>№ п/п</t>
  </si>
  <si>
    <t>Код НСИ</t>
  </si>
  <si>
    <t>Номенклатура</t>
  </si>
  <si>
    <t>Итого</t>
  </si>
  <si>
    <t>Кол-во</t>
  </si>
  <si>
    <t>Единица изм-ния</t>
  </si>
  <si>
    <t>Условия расчетов</t>
  </si>
  <si>
    <t xml:space="preserve">Гарантийные обязательства </t>
  </si>
  <si>
    <t>шт</t>
  </si>
  <si>
    <t>Способ доставки</t>
  </si>
  <si>
    <t>Доставка до склада Покупателя</t>
  </si>
  <si>
    <t>12 месяцев</t>
  </si>
  <si>
    <t>Договор с группой компании "PeWeTe"</t>
  </si>
  <si>
    <t>Есть</t>
  </si>
  <si>
    <t>Срок поставки (дни)</t>
  </si>
  <si>
    <t>100 % течение 60 (шестидесяти) календарных дней, начиная с первого числа месяца следующего за месяцем поставки</t>
  </si>
  <si>
    <t>100 % в течение 30 (тридцати) календарных дней начиная с первого числа месяца следующего за месяцем поставки</t>
  </si>
  <si>
    <t xml:space="preserve"> 100 % в течение 30 (тридцати) календарных дней начиная с первого числа месяца следующего за месяцем поставки</t>
  </si>
  <si>
    <t xml:space="preserve"> 100 % в течение 30 (тридцати) календарных дней  с даты поставки</t>
  </si>
  <si>
    <t xml:space="preserve"> 100 % в течение 60 (шестидесити) календарных дней  с даты поставки</t>
  </si>
  <si>
    <t xml:space="preserve">Приложение № 1
Сводный анализ предложений участников к Представлению наТендерный комитет №  от 15.11.2017г.
</t>
  </si>
  <si>
    <t>I этап</t>
  </si>
  <si>
    <t>ТРУБА МЕТАЛЛИЧЕСКАЯ;АНАЛОГ 2A12559;МАНИФОЛЬД ВЫСОКОГО ДАВЛЕНИЯ;3",СТАЛЬ,1000мм</t>
  </si>
  <si>
    <t>УПЛОТНЕНИЕ;АНАЛОГ P100245HP;НАСОС SPM QWS-2500SD; TWS-2000;ЖЕСТКОЕ,РЕЗИНА АРМИРОВАННАЯ,5дюйм,ПЛУНЖЕР</t>
  </si>
  <si>
    <t>ТРУБА МЕТАЛЛИЧЕСКАЯ;АНАЛОГ 2A12554; 3",СТАЛЬ,610мм</t>
  </si>
  <si>
    <t>УПЛОТНЕНИЕ ТОРЦЕВОЕ МЕХАНИЧЕСКОЕ;АНАЛОГ 22223-01-30;НАСОС MISSION MAGNUM 6 Х 5 Х14</t>
  </si>
  <si>
    <t>ВЕРТЛЮГ;АНАЛОГ 2A28766; 3-Х ШАРНИРНЫЙ (Г-Г) 3,3",СТАЛЬ</t>
  </si>
  <si>
    <t>КОЛЬЦО ПОРШНЕВОЕ;АНАЛОГ P101382HP;НАСОС SPM QWS-2500SD; TWS-2000;МАНЖЕТА МАСЛОСЪЕМНАЯ,127мм,ПЛУНЖЕР</t>
  </si>
  <si>
    <t>ВТУЛКА;АНАЛОГ 20943-21;НАСОС MISSION MAGNUM 6Х5Х14"</t>
  </si>
  <si>
    <t>ТОЛКАТЕЛЬ;АНАЛОГ 3Р100025;НАСОС TWS-2000;СТАЛЬ,ПЛУНЖЕР НАСОСА SPM</t>
  </si>
  <si>
    <t>КОЛЬЦО УПЛОТНИТЕЛЬНОЕ;АНАЛОГ 3P106933, РЕЗИНА, ПЛАСТИК,КРЫШКА КЛАПАНА</t>
  </si>
  <si>
    <t>ВЕРТЛЮГ;АНАЛОГ 2A17920;3-Х ШАРНИРНЫЙ (Г-Р) 3,3",СТАЛЬ</t>
  </si>
  <si>
    <t>КРЫШКА;АНАЛОГ 2P100586;НАСОС TWS-2000;НАСОС СТОРОНА НАГНЕТАНИЯ ПОД ДАТЧИК 2"</t>
  </si>
  <si>
    <t>АРМАТУРА, КЛАПАН ДРОССЕЛЬНЫЙ;АНАЛОГ 2A25200;4дюйм</t>
  </si>
  <si>
    <t>ХОМУТ;АНАЛОГ 3P100148;НАСОС SPM,ЗАЖИМ ПЛУНЖЕРА 5"</t>
  </si>
  <si>
    <t>КОЛЬЦО УПЛОТНИТЕЛЬНОЕ;АНАЛОГ P100230;НАСОС TWS-2000;5",ПЛАСТИКОВОЕ</t>
  </si>
  <si>
    <t>НАБИВКА САЛЬНИКОВАЯ;АНАЛОГ 22451-1;НАСОС MISSION MAGNUM;АСБЕСТ-ГРАФИТ,ВНУТРЕННЯЯ ГЕРМЕТИЗИРУЮЩАЯ</t>
  </si>
  <si>
    <t>ТРУБА МЕТАЛЛИЧЕСКАЯ;АНАЛОГ 2A12556;;3",СТАЛЬ,910мм</t>
  </si>
  <si>
    <t>ТРУБА МЕТАЛЛИЧЕСКАЯ;АНАЛОГ 2A12570; 3 дюйм,СТАЛЬ</t>
  </si>
  <si>
    <t>ВТУЛКА;АНАЛОГ 4P100239;НАСОС TWS-2000;БРОНЗА,АДАПТЕР ПЛУНЖЕРА</t>
  </si>
  <si>
    <t>КОЛЕСО РАБОЧЕЕ НАСОСА;АНАЛОГ 19121-ХХ-30;НАСОС MISSION MAGNUM 6 Х 5 Х 14", СПЛАВ</t>
  </si>
  <si>
    <t>КОРПУС НАСОСА;АНАЛОГ H19123-01-ЗОА;НАСОС MISSION MAGNUM;ЦЕНТРОБЕЖНЫЙ,6Х5Х14,СПЛАВ</t>
  </si>
  <si>
    <t>ВЕРТЛЮГ;АНАЛОГ 2A17139;2-Х ШАРНИРНЫЙ (Г-Р),2дюйм,С 2-МЯ СОЕДИНЕНИЯМИ</t>
  </si>
  <si>
    <t>УПЛОТНЕНИЕ САЛЬНИКОВОЕ;АНАЛОГ P109789;НАСОС SPM ;ШТОК ТОЛКАТЕЛЯ</t>
  </si>
  <si>
    <t>ТРУБА МЕТАЛЛИЧЕСКАЯ;АНАЛОГ 2А12562; 3",СТАЛЬ,1520мм</t>
  </si>
  <si>
    <t>ПЕРЕВОДНИК;АНАЛОГ 3P10113;МАНИФОЛЬД ВЫСОКОГО ДАВЛЕНИЯ</t>
  </si>
  <si>
    <t>ТРОЙНИК ДЛЯ СОЕДИНЕНИЯ ТРУБ;АНАЛОГ 3L11594;3дюйм,Г X Р X Р,СТАЛЬ</t>
  </si>
  <si>
    <t>ГАЙКА;АНАЛОГ 4P101259;ФИКСИРУЮЩАЯ,СТАЛЬ,КРЫШКА ПОД ДАТЧИК</t>
  </si>
  <si>
    <t>ВЕРТЛЮГ;АНАЛОГ 2А17922;МАНИФОЛЬД ВЫСОКОГО ДАВЛЕНИЯ;УГЛОВОЙ,B220 Х L600 Х H700мм</t>
  </si>
  <si>
    <t>ТРОЙНИК ДЛЯ СОЕДИНЕНИЯ ТРУБ;АНАЛОГ 3L11593;3дюйм,Г X Р X Р,СТАЛЬ</t>
  </si>
  <si>
    <t>ПРУЖИНА;АНАЛОГ 4Р100235;НАСОС SPM;44.72мм,54.82мм,СТАЛЬ,35мм,71мм,КЛАПАН НАГНЕТАТЕЛЬНЫЙ</t>
  </si>
  <si>
    <t>ТРУБА МЕТАЛЛИЧЕСКАЯ;АНАЛОГ 2A12568;3",СТАЛЬ,3050мм</t>
  </si>
  <si>
    <t>ПЛУНЖЕР;АНАЛОГ 3P100233;SPM;ПОЛЫЙ,D 5дюйм,СТАЛЬ</t>
  </si>
  <si>
    <t>МАНЖЕТА ГИДРАВЛИЧЕСКАЯ;АНАЛОГ 20614-01-30;НАСОС MISSION MAGNUM;СПЛАВ,ОТБОЙНИК 6Х5Х14</t>
  </si>
  <si>
    <t>ТРУБА МЕТАЛЛИЧЕСКАЯ;АНАЛОГ 2A12563;3дюйм,СТАЛЬ</t>
  </si>
  <si>
    <t>АРМАТУРА, КЛАПАН;АНАЛОГ 2A109539PP;НАГНЕТАТЕЛЬНЫЙ,5дюйм,15000 Psi</t>
  </si>
  <si>
    <t>ТРОЙНИК Y-ОБРАЗНЫЙ ТРУБНЫЙ;АНАЛОГ 2L14419;3",Г X Р X Р,СТАЛЬ</t>
  </si>
  <si>
    <t>СЕДЛО;АНАЛОГ 2А109543;НАСОС TWS-2000;5дюйм,СТАЛЬ</t>
  </si>
  <si>
    <t>ВТУЛКА;АНАЛОГ 4P100238;НАСОС TWS-2000;БРОНЗА,МАЛОЕ</t>
  </si>
  <si>
    <t xml:space="preserve">Ф000040600 </t>
  </si>
  <si>
    <t xml:space="preserve">Ф000026786 </t>
  </si>
  <si>
    <t xml:space="preserve">Ф000040569 </t>
  </si>
  <si>
    <t xml:space="preserve">Ф000040306 </t>
  </si>
  <si>
    <t xml:space="preserve">Ф000040564 </t>
  </si>
  <si>
    <t xml:space="preserve">Ф000026678 </t>
  </si>
  <si>
    <t xml:space="preserve">Ф000040308 </t>
  </si>
  <si>
    <t xml:space="preserve">Ф000040300 </t>
  </si>
  <si>
    <t xml:space="preserve">Ф000040469 </t>
  </si>
  <si>
    <t xml:space="preserve">Ф000040565 </t>
  </si>
  <si>
    <t xml:space="preserve">Ф000040433 </t>
  </si>
  <si>
    <t xml:space="preserve">Ф000005723 </t>
  </si>
  <si>
    <t xml:space="preserve">Ф000026784 </t>
  </si>
  <si>
    <t xml:space="preserve">Ф000040430 </t>
  </si>
  <si>
    <t xml:space="preserve">Ф000040307 </t>
  </si>
  <si>
    <t xml:space="preserve">Ф000040570 </t>
  </si>
  <si>
    <t xml:space="preserve">M000027237 </t>
  </si>
  <si>
    <t xml:space="preserve">Ф000040455 </t>
  </si>
  <si>
    <t xml:space="preserve">Ф000040301 </t>
  </si>
  <si>
    <t xml:space="preserve">Ф000040305 </t>
  </si>
  <si>
    <t xml:space="preserve">Ф000039290 </t>
  </si>
  <si>
    <t xml:space="preserve">Ф000028108 </t>
  </si>
  <si>
    <t xml:space="preserve">Ф000040571 </t>
  </si>
  <si>
    <t xml:space="preserve">Ф000040593 </t>
  </si>
  <si>
    <t xml:space="preserve">Ф000040574 </t>
  </si>
  <si>
    <t xml:space="preserve">Ф000040434 </t>
  </si>
  <si>
    <t xml:space="preserve">Ф000033341 </t>
  </si>
  <si>
    <t xml:space="preserve">Ф000040576 </t>
  </si>
  <si>
    <t xml:space="preserve">Ф000018519 </t>
  </si>
  <si>
    <t xml:space="preserve">Ф000040572 </t>
  </si>
  <si>
    <t xml:space="preserve">Ф000026689 </t>
  </si>
  <si>
    <t xml:space="preserve">Ф000040304 </t>
  </si>
  <si>
    <t xml:space="preserve">Ф000040601 </t>
  </si>
  <si>
    <t xml:space="preserve">Ф000033825 </t>
  </si>
  <si>
    <t xml:space="preserve">Ф000040575 </t>
  </si>
  <si>
    <t xml:space="preserve">Ф000040290 </t>
  </si>
  <si>
    <t xml:space="preserve">Ф000040311 </t>
  </si>
  <si>
    <t>ООО "Насосы ПНИТИ"</t>
  </si>
  <si>
    <t xml:space="preserve">ООО "Омега" </t>
  </si>
  <si>
    <t>ООО "Р-Фактор"</t>
  </si>
  <si>
    <t>ООО "Петро Хехуа"</t>
  </si>
  <si>
    <t>ООО "ТСП АСК"</t>
  </si>
  <si>
    <t>ООО ЗВЛ "Авангард"</t>
  </si>
  <si>
    <t>Плановая цена руб. всего, без НДС.</t>
  </si>
  <si>
    <t>Плановая цена руб. за ед. без НДС.</t>
  </si>
  <si>
    <t>Цена за ед. в руб. без НДС</t>
  </si>
  <si>
    <t xml:space="preserve">Сумма. в руб без НДС </t>
  </si>
  <si>
    <t>Норд-СПМ, ООО</t>
  </si>
  <si>
    <t>ООО "Фирма Ланс"</t>
  </si>
  <si>
    <t>Цена за ед. в USD. без НДС</t>
  </si>
  <si>
    <t>Цена за ед. в руб. без НДС (курс 1 USD=58,20 на 26.12.2017)</t>
  </si>
  <si>
    <t>Срок поставки</t>
  </si>
  <si>
    <t>II этап</t>
  </si>
  <si>
    <t>Нет</t>
  </si>
  <si>
    <t>Нет (готов подписать в формате ООО "Петро Веот Технолоджис, без  протокола разногласий)</t>
  </si>
  <si>
    <t>Цена крайней закупки 2017г. За ед. без НДС</t>
  </si>
  <si>
    <t>ООО "Свет Энергия"</t>
  </si>
  <si>
    <t>Статус поставщика</t>
  </si>
  <si>
    <t>Завод-изготовитель</t>
  </si>
  <si>
    <t>Представительство завода JEREH КИТАЙ</t>
  </si>
  <si>
    <t>Представительство завода PETRO HEHUA КИТАЙ</t>
  </si>
  <si>
    <t>Представительство завода SPM США</t>
  </si>
  <si>
    <t>"Норд-СПМ", ООО</t>
  </si>
  <si>
    <t xml:space="preserve"> 100 % в течение 90 (девяносто) календарных дней  с даты поставки</t>
  </si>
  <si>
    <t xml:space="preserve"> 100 % в течение 90 (девяносто) календарных дней  с месяца следующим за месяцем поставки </t>
  </si>
  <si>
    <t>45 календарных дней</t>
  </si>
  <si>
    <t>60 календарных дней</t>
  </si>
  <si>
    <t>90 календарных дней</t>
  </si>
  <si>
    <t>Нет (готов подписать в формате ООО "Петро Веот Технолоджис, без  протокола разногласий с фиксацией цены на 2018 год).</t>
  </si>
  <si>
    <t>скидка %</t>
  </si>
  <si>
    <t>НЕТ</t>
  </si>
  <si>
    <t>30 календарных дней</t>
  </si>
  <si>
    <t xml:space="preserve"> 100 % в течение 60 (шестидесити) календарных дней с даты поставки</t>
  </si>
  <si>
    <t>240 календарных дней</t>
  </si>
  <si>
    <t>100 % течение 45 (сорока пяти) календарных дней</t>
  </si>
  <si>
    <t>100 % в течение 60 (шестидесяти) календарных дней начиная с первого числа месяца следующего за месяцем поставки</t>
  </si>
  <si>
    <t>Примечание</t>
  </si>
  <si>
    <t xml:space="preserve">Сумма в руб без НДС </t>
  </si>
  <si>
    <t>Итого:</t>
  </si>
  <si>
    <t>апрель, тн.</t>
  </si>
  <si>
    <t>май, тн.</t>
  </si>
  <si>
    <t>июнь, тн.</t>
  </si>
  <si>
    <t>июль, тн.</t>
  </si>
  <si>
    <t>август, тн.</t>
  </si>
  <si>
    <t>сентябрь, тн.</t>
  </si>
  <si>
    <t>октябрь, тн.</t>
  </si>
  <si>
    <t>Ориентировочный график доставки на 2027 год</t>
  </si>
  <si>
    <t>Доставка материалов на склад ВеллПроп (согласно ТЗ, автомобильный транспорт)</t>
  </si>
  <si>
    <t>Итого тн.</t>
  </si>
  <si>
    <t>Цена за тн./км. в руб. без НДС</t>
  </si>
  <si>
    <t>тн.</t>
  </si>
  <si>
    <t>Точка отправления</t>
  </si>
  <si>
    <t>Точка назначения</t>
  </si>
  <si>
    <t>Гулинское месторождение, поселок Светлые Озера, Брединского Района  Челябинской Области</t>
  </si>
  <si>
    <t>Завод ВеллПроп, город Копейск, Еткульский Тракт 11, Челябинская область</t>
  </si>
  <si>
    <t>Расстояние перевозки, км.</t>
  </si>
  <si>
    <t>Условия оплаты (указать предлагаемую отсрочку платежа)</t>
  </si>
  <si>
    <t>Условия по простою (указать нормативный срок простоя, и оплату в сутки за свернормативный срок простоя)</t>
  </si>
  <si>
    <t>Тип ТС (указать тип и грузоподъемность)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</si>
</sst>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0\ _₽"/>
  </numFmts>
  <fonts count="1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6"/>
      <color theme="1"/>
      <name val="Calibri"/>
      <family val="2"/>
      <scheme val="minor"/>
    </font>
    <font>
      <sz val="16"/>
      <name val="Arial"/>
      <family val="2"/>
    </font>
    <font>
      <b/>
      <sz val="16"/>
      <name val="Arial"/>
      <family val="2"/>
      <charset val="204"/>
    </font>
    <font>
      <sz val="16"/>
      <name val="Arial"/>
      <family val="2"/>
      <charset val="204"/>
    </font>
    <font>
      <b/>
      <u/>
      <sz val="16"/>
      <name val="Arial"/>
      <family val="2"/>
      <charset val="204"/>
    </font>
    <font>
      <sz val="16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6"/>
      <color indexed="8"/>
      <name val="Arial"/>
      <family val="2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indexed="8"/>
      <name val="Arial"/>
      <family val="2"/>
    </font>
    <font>
      <b/>
      <sz val="12"/>
      <color rgb="FFFF0000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6"/>
      </left>
      <right/>
      <top/>
      <bottom style="thin">
        <color indexed="26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26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8" fillId="0" borderId="0" applyFont="0" applyFill="0" applyBorder="0" applyAlignment="0" applyProtection="0"/>
  </cellStyleXfs>
  <cellXfs count="547">
    <xf numFmtId="0" fontId="0" fillId="0" borderId="0" xfId="0"/>
    <xf numFmtId="0" fontId="2" fillId="0" borderId="0" xfId="0" applyFont="1"/>
    <xf numFmtId="0" fontId="3" fillId="0" borderId="0" xfId="1" applyFont="1"/>
    <xf numFmtId="0" fontId="2" fillId="0" borderId="1" xfId="0" applyFont="1" applyBorder="1" applyAlignment="1">
      <alignment horizontal="left" vertical="center" wrapText="1"/>
    </xf>
    <xf numFmtId="1" fontId="3" fillId="0" borderId="0" xfId="1" applyNumberFormat="1" applyFont="1" applyBorder="1" applyAlignment="1">
      <alignment vertical="center" wrapText="1"/>
    </xf>
    <xf numFmtId="0" fontId="5" fillId="0" borderId="25" xfId="1" applyNumberFormat="1" applyFont="1" applyFill="1" applyBorder="1" applyAlignment="1">
      <alignment horizontal="center" vertical="center" wrapText="1"/>
    </xf>
    <xf numFmtId="0" fontId="5" fillId="0" borderId="26" xfId="1" applyNumberFormat="1" applyFont="1" applyFill="1" applyBorder="1" applyAlignment="1">
      <alignment horizontal="center" vertical="center" wrapText="1"/>
    </xf>
    <xf numFmtId="1" fontId="3" fillId="0" borderId="28" xfId="1" applyNumberFormat="1" applyFont="1" applyBorder="1" applyAlignment="1">
      <alignment vertical="center" wrapText="1"/>
    </xf>
    <xf numFmtId="0" fontId="7" fillId="0" borderId="0" xfId="0" applyFont="1"/>
    <xf numFmtId="4" fontId="4" fillId="0" borderId="16" xfId="1" applyNumberFormat="1" applyFont="1" applyFill="1" applyBorder="1" applyAlignment="1">
      <alignment horizontal="center" vertical="center"/>
    </xf>
    <xf numFmtId="4" fontId="4" fillId="0" borderId="15" xfId="1" applyNumberFormat="1" applyFont="1" applyFill="1" applyBorder="1" applyAlignment="1">
      <alignment horizontal="center" vertical="center"/>
    </xf>
    <xf numFmtId="4" fontId="4" fillId="0" borderId="19" xfId="1" applyNumberFormat="1" applyFont="1" applyFill="1" applyBorder="1" applyAlignment="1">
      <alignment horizontal="center" vertical="center"/>
    </xf>
    <xf numFmtId="4" fontId="7" fillId="0" borderId="0" xfId="0" applyNumberFormat="1" applyFont="1"/>
    <xf numFmtId="4" fontId="5" fillId="0" borderId="28" xfId="1" applyNumberFormat="1" applyFont="1" applyBorder="1" applyAlignment="1">
      <alignment vertical="center" wrapText="1"/>
    </xf>
    <xf numFmtId="4" fontId="5" fillId="0" borderId="20" xfId="1" applyNumberFormat="1" applyFont="1" applyBorder="1" applyAlignment="1">
      <alignment vertical="center" wrapText="1"/>
    </xf>
    <xf numFmtId="4" fontId="5" fillId="0" borderId="31" xfId="1" applyNumberFormat="1" applyFont="1" applyBorder="1" applyAlignment="1">
      <alignment vertical="center" wrapText="1"/>
    </xf>
    <xf numFmtId="4" fontId="5" fillId="0" borderId="31" xfId="1" applyNumberFormat="1" applyFont="1" applyBorder="1" applyAlignment="1">
      <alignment horizontal="right" vertical="center" wrapText="1"/>
    </xf>
    <xf numFmtId="4" fontId="5" fillId="0" borderId="22" xfId="1" applyNumberFormat="1" applyFont="1" applyBorder="1" applyAlignment="1">
      <alignment horizontal="right" vertical="center" wrapText="1"/>
    </xf>
    <xf numFmtId="4" fontId="7" fillId="0" borderId="2" xfId="0" applyNumberFormat="1" applyFont="1" applyBorder="1" applyAlignment="1">
      <alignment horizontal="right" vertical="center"/>
    </xf>
    <xf numFmtId="4" fontId="7" fillId="0" borderId="31" xfId="0" applyNumberFormat="1" applyFont="1" applyBorder="1" applyAlignment="1">
      <alignment horizontal="right" vertical="center"/>
    </xf>
    <xf numFmtId="4" fontId="7" fillId="0" borderId="2" xfId="0" applyNumberFormat="1" applyFont="1" applyBorder="1" applyAlignment="1">
      <alignment vertical="center"/>
    </xf>
    <xf numFmtId="4" fontId="7" fillId="0" borderId="31" xfId="0" applyNumberFormat="1" applyFont="1" applyBorder="1" applyAlignment="1">
      <alignment vertical="center"/>
    </xf>
    <xf numFmtId="4" fontId="7" fillId="0" borderId="3" xfId="0" applyNumberFormat="1" applyFont="1" applyBorder="1" applyAlignment="1">
      <alignment vertical="center"/>
    </xf>
    <xf numFmtId="4" fontId="7" fillId="0" borderId="28" xfId="0" applyNumberFormat="1" applyFont="1" applyBorder="1" applyAlignment="1">
      <alignment vertical="center"/>
    </xf>
    <xf numFmtId="4" fontId="5" fillId="0" borderId="4" xfId="1" applyNumberFormat="1" applyFont="1" applyBorder="1" applyAlignment="1">
      <alignment vertical="center" wrapText="1"/>
    </xf>
    <xf numFmtId="4" fontId="7" fillId="0" borderId="5" xfId="0" applyNumberFormat="1" applyFont="1" applyBorder="1" applyAlignment="1">
      <alignment vertical="center"/>
    </xf>
    <xf numFmtId="4" fontId="5" fillId="0" borderId="28" xfId="0" applyNumberFormat="1" applyFont="1" applyBorder="1" applyAlignment="1">
      <alignment horizontal="left" vertical="center" wrapText="1"/>
    </xf>
    <xf numFmtId="4" fontId="5" fillId="0" borderId="28" xfId="1" applyNumberFormat="1" applyFont="1" applyBorder="1" applyAlignment="1">
      <alignment horizontal="center" vertical="center" wrapText="1"/>
    </xf>
    <xf numFmtId="4" fontId="5" fillId="0" borderId="2" xfId="2" applyNumberFormat="1" applyFont="1" applyFill="1" applyBorder="1" applyAlignment="1">
      <alignment horizontal="right" vertical="center" wrapText="1"/>
    </xf>
    <xf numFmtId="4" fontId="5" fillId="0" borderId="17" xfId="2" applyNumberFormat="1" applyFont="1" applyFill="1" applyBorder="1" applyAlignment="1">
      <alignment horizontal="right" vertical="center" wrapText="1"/>
    </xf>
    <xf numFmtId="4" fontId="5" fillId="0" borderId="33" xfId="1" applyNumberFormat="1" applyFont="1" applyFill="1" applyBorder="1" applyAlignment="1">
      <alignment horizontal="right" vertical="center" wrapText="1"/>
    </xf>
    <xf numFmtId="4" fontId="5" fillId="0" borderId="33" xfId="0" applyNumberFormat="1" applyFont="1" applyFill="1" applyBorder="1" applyAlignment="1">
      <alignment horizontal="right" vertical="center" wrapText="1"/>
    </xf>
    <xf numFmtId="4" fontId="5" fillId="0" borderId="2" xfId="2" applyNumberFormat="1" applyFont="1" applyBorder="1" applyAlignment="1">
      <alignment horizontal="right" vertical="center" wrapText="1"/>
    </xf>
    <xf numFmtId="4" fontId="5" fillId="0" borderId="17" xfId="2" applyNumberFormat="1" applyFont="1" applyBorder="1" applyAlignment="1">
      <alignment horizontal="right" vertical="center" wrapText="1"/>
    </xf>
    <xf numFmtId="4" fontId="7" fillId="0" borderId="3" xfId="0" applyNumberFormat="1" applyFont="1" applyBorder="1" applyAlignment="1">
      <alignment horizontal="right" vertical="center"/>
    </xf>
    <xf numFmtId="4" fontId="7" fillId="0" borderId="17" xfId="0" applyNumberFormat="1" applyFont="1" applyBorder="1" applyAlignment="1">
      <alignment horizontal="right" vertical="center"/>
    </xf>
    <xf numFmtId="4" fontId="7" fillId="0" borderId="8" xfId="0" applyNumberFormat="1" applyFont="1" applyBorder="1" applyAlignment="1">
      <alignment horizontal="right" vertical="center"/>
    </xf>
    <xf numFmtId="4" fontId="5" fillId="0" borderId="32" xfId="2" applyNumberFormat="1" applyFont="1" applyFill="1" applyBorder="1" applyAlignment="1">
      <alignment horizontal="right" vertical="center" wrapText="1"/>
    </xf>
    <xf numFmtId="4" fontId="5" fillId="0" borderId="34" xfId="1" applyNumberFormat="1" applyFont="1" applyBorder="1" applyAlignment="1">
      <alignment horizontal="right" vertical="center" wrapText="1"/>
    </xf>
    <xf numFmtId="4" fontId="5" fillId="0" borderId="32" xfId="1" applyNumberFormat="1" applyFont="1" applyBorder="1" applyAlignment="1">
      <alignment horizontal="right" vertical="center" wrapText="1"/>
    </xf>
    <xf numFmtId="4" fontId="5" fillId="0" borderId="28" xfId="1" applyNumberFormat="1" applyFont="1" applyBorder="1" applyAlignment="1">
      <alignment horizontal="right" vertical="center" wrapText="1"/>
    </xf>
    <xf numFmtId="4" fontId="5" fillId="0" borderId="29" xfId="1" applyNumberFormat="1" applyFont="1" applyBorder="1" applyAlignment="1">
      <alignment horizontal="right" vertical="center" wrapText="1"/>
    </xf>
    <xf numFmtId="4" fontId="5" fillId="0" borderId="31" xfId="2" applyNumberFormat="1" applyFont="1" applyFill="1" applyBorder="1" applyAlignment="1">
      <alignment horizontal="right" vertical="center" wrapText="1"/>
    </xf>
    <xf numFmtId="4" fontId="5" fillId="0" borderId="34" xfId="1" applyNumberFormat="1" applyFont="1" applyFill="1" applyBorder="1" applyAlignment="1">
      <alignment horizontal="right" vertical="center" wrapText="1"/>
    </xf>
    <xf numFmtId="4" fontId="5" fillId="0" borderId="34" xfId="0" applyNumberFormat="1" applyFont="1" applyFill="1" applyBorder="1" applyAlignment="1">
      <alignment horizontal="right" vertical="center" wrapText="1"/>
    </xf>
    <xf numFmtId="4" fontId="5" fillId="0" borderId="31" xfId="2" applyNumberFormat="1" applyFont="1" applyBorder="1" applyAlignment="1">
      <alignment horizontal="right" vertical="center" wrapText="1"/>
    </xf>
    <xf numFmtId="4" fontId="5" fillId="0" borderId="32" xfId="2" applyNumberFormat="1" applyFont="1" applyBorder="1" applyAlignment="1">
      <alignment horizontal="right" vertical="center" wrapText="1"/>
    </xf>
    <xf numFmtId="4" fontId="7" fillId="0" borderId="28" xfId="0" applyNumberFormat="1" applyFont="1" applyBorder="1" applyAlignment="1">
      <alignment horizontal="right" vertical="center"/>
    </xf>
    <xf numFmtId="4" fontId="7" fillId="0" borderId="32" xfId="0" applyNumberFormat="1" applyFont="1" applyBorder="1" applyAlignment="1">
      <alignment horizontal="right" vertical="center"/>
    </xf>
    <xf numFmtId="4" fontId="7" fillId="0" borderId="29" xfId="0" applyNumberFormat="1" applyFont="1" applyBorder="1" applyAlignment="1">
      <alignment horizontal="right" vertical="center"/>
    </xf>
    <xf numFmtId="4" fontId="3" fillId="0" borderId="31" xfId="1" applyNumberFormat="1" applyFont="1" applyBorder="1" applyAlignment="1">
      <alignment horizontal="right" vertical="center" wrapText="1"/>
    </xf>
    <xf numFmtId="4" fontId="5" fillId="0" borderId="20" xfId="1" applyNumberFormat="1" applyFont="1" applyBorder="1" applyAlignment="1">
      <alignment horizontal="center" vertical="center" wrapText="1"/>
    </xf>
    <xf numFmtId="4" fontId="3" fillId="0" borderId="18" xfId="1" applyNumberFormat="1" applyFont="1" applyBorder="1" applyAlignment="1">
      <alignment horizontal="right" vertical="center" wrapText="1"/>
    </xf>
    <xf numFmtId="4" fontId="5" fillId="0" borderId="19" xfId="1" applyNumberFormat="1" applyFont="1" applyBorder="1" applyAlignment="1">
      <alignment horizontal="right" vertical="center" wrapText="1"/>
    </xf>
    <xf numFmtId="4" fontId="5" fillId="0" borderId="23" xfId="1" applyNumberFormat="1" applyFont="1" applyBorder="1" applyAlignment="1">
      <alignment horizontal="right" vertical="center" wrapText="1"/>
    </xf>
    <xf numFmtId="4" fontId="5" fillId="0" borderId="18" xfId="2" applyNumberFormat="1" applyFont="1" applyFill="1" applyBorder="1" applyAlignment="1">
      <alignment horizontal="right" vertical="center" wrapText="1"/>
    </xf>
    <xf numFmtId="4" fontId="5" fillId="0" borderId="24" xfId="1" applyNumberFormat="1" applyFont="1" applyBorder="1" applyAlignment="1">
      <alignment horizontal="right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0" borderId="11" xfId="1" applyNumberFormat="1" applyFont="1" applyBorder="1" applyAlignment="1">
      <alignment horizontal="right" vertical="center" wrapText="1"/>
    </xf>
    <xf numFmtId="4" fontId="4" fillId="0" borderId="11" xfId="1" applyNumberFormat="1" applyFont="1" applyFill="1" applyBorder="1" applyAlignment="1">
      <alignment horizontal="center" vertical="center"/>
    </xf>
    <xf numFmtId="4" fontId="4" fillId="0" borderId="14" xfId="1" applyNumberFormat="1" applyFont="1" applyFill="1" applyBorder="1" applyAlignment="1">
      <alignment horizontal="center" vertical="center"/>
    </xf>
    <xf numFmtId="4" fontId="4" fillId="0" borderId="10" xfId="1" applyNumberFormat="1" applyFont="1" applyFill="1" applyBorder="1" applyAlignment="1">
      <alignment horizontal="center" vertical="center"/>
    </xf>
    <xf numFmtId="0" fontId="4" fillId="4" borderId="12" xfId="1" applyNumberFormat="1" applyFont="1" applyFill="1" applyBorder="1" applyAlignment="1">
      <alignment horizontal="center" vertical="center" wrapText="1"/>
    </xf>
    <xf numFmtId="4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4" fontId="9" fillId="2" borderId="29" xfId="0" applyNumberFormat="1" applyFont="1" applyFill="1" applyBorder="1" applyAlignment="1">
      <alignment horizontal="right" vertical="center"/>
    </xf>
    <xf numFmtId="4" fontId="9" fillId="2" borderId="28" xfId="0" applyNumberFormat="1" applyFont="1" applyFill="1" applyBorder="1" applyAlignment="1">
      <alignment horizontal="right" vertical="center"/>
    </xf>
    <xf numFmtId="4" fontId="9" fillId="2" borderId="30" xfId="0" applyNumberFormat="1" applyFont="1" applyFill="1" applyBorder="1" applyAlignment="1">
      <alignment horizontal="right" vertical="center"/>
    </xf>
    <xf numFmtId="4" fontId="5" fillId="3" borderId="17" xfId="2" applyNumberFormat="1" applyFont="1" applyFill="1" applyBorder="1" applyAlignment="1">
      <alignment horizontal="right" vertical="center" wrapText="1"/>
    </xf>
    <xf numFmtId="4" fontId="5" fillId="3" borderId="2" xfId="2" applyNumberFormat="1" applyFont="1" applyFill="1" applyBorder="1" applyAlignment="1">
      <alignment horizontal="right" vertical="center" wrapText="1"/>
    </xf>
    <xf numFmtId="4" fontId="5" fillId="3" borderId="31" xfId="1" applyNumberFormat="1" applyFont="1" applyFill="1" applyBorder="1" applyAlignment="1">
      <alignment horizontal="right" vertical="center" wrapText="1"/>
    </xf>
    <xf numFmtId="4" fontId="5" fillId="3" borderId="32" xfId="1" applyNumberFormat="1" applyFont="1" applyFill="1" applyBorder="1" applyAlignment="1">
      <alignment horizontal="right" vertical="center" wrapText="1"/>
    </xf>
    <xf numFmtId="4" fontId="5" fillId="3" borderId="32" xfId="2" applyNumberFormat="1" applyFont="1" applyFill="1" applyBorder="1" applyAlignment="1">
      <alignment horizontal="right" vertical="center" wrapText="1"/>
    </xf>
    <xf numFmtId="4" fontId="7" fillId="3" borderId="31" xfId="0" applyNumberFormat="1" applyFont="1" applyFill="1" applyBorder="1" applyAlignment="1">
      <alignment horizontal="right" vertical="center"/>
    </xf>
    <xf numFmtId="4" fontId="7" fillId="3" borderId="28" xfId="0" applyNumberFormat="1" applyFont="1" applyFill="1" applyBorder="1" applyAlignment="1">
      <alignment horizontal="right" vertical="center"/>
    </xf>
    <xf numFmtId="4" fontId="5" fillId="3" borderId="28" xfId="1" applyNumberFormat="1" applyFont="1" applyFill="1" applyBorder="1" applyAlignment="1">
      <alignment horizontal="right" vertical="center" wrapText="1"/>
    </xf>
    <xf numFmtId="4" fontId="5" fillId="5" borderId="31" xfId="1" applyNumberFormat="1" applyFont="1" applyFill="1" applyBorder="1" applyAlignment="1">
      <alignment horizontal="right" vertical="center" wrapText="1"/>
    </xf>
    <xf numFmtId="4" fontId="5" fillId="3" borderId="31" xfId="2" applyNumberFormat="1" applyFont="1" applyFill="1" applyBorder="1" applyAlignment="1">
      <alignment horizontal="right" vertical="center" wrapText="1"/>
    </xf>
    <xf numFmtId="4" fontId="5" fillId="5" borderId="32" xfId="1" applyNumberFormat="1" applyFont="1" applyFill="1" applyBorder="1" applyAlignment="1">
      <alignment horizontal="right" vertical="center" wrapText="1"/>
    </xf>
    <xf numFmtId="4" fontId="5" fillId="5" borderId="31" xfId="2" applyNumberFormat="1" applyFont="1" applyFill="1" applyBorder="1" applyAlignment="1">
      <alignment horizontal="right" vertical="center" wrapText="1"/>
    </xf>
    <xf numFmtId="4" fontId="7" fillId="3" borderId="28" xfId="0" applyNumberFormat="1" applyFont="1" applyFill="1" applyBorder="1" applyAlignment="1">
      <alignment vertical="center"/>
    </xf>
    <xf numFmtId="4" fontId="5" fillId="3" borderId="22" xfId="1" applyNumberFormat="1" applyFont="1" applyFill="1" applyBorder="1" applyAlignment="1">
      <alignment horizontal="right" vertical="center" wrapText="1"/>
    </xf>
    <xf numFmtId="4" fontId="5" fillId="3" borderId="18" xfId="1" applyNumberFormat="1" applyFont="1" applyFill="1" applyBorder="1" applyAlignment="1">
      <alignment horizontal="right" vertical="center" wrapText="1"/>
    </xf>
    <xf numFmtId="4" fontId="4" fillId="4" borderId="13" xfId="1" applyNumberFormat="1" applyFont="1" applyFill="1" applyBorder="1" applyAlignment="1">
      <alignment horizontal="center" vertical="center"/>
    </xf>
    <xf numFmtId="4" fontId="4" fillId="4" borderId="16" xfId="1" applyNumberFormat="1" applyFont="1" applyFill="1" applyBorder="1" applyAlignment="1">
      <alignment horizontal="center" vertical="center"/>
    </xf>
    <xf numFmtId="4" fontId="4" fillId="4" borderId="20" xfId="1" applyNumberFormat="1" applyFont="1" applyFill="1" applyBorder="1" applyAlignment="1">
      <alignment horizontal="center" vertical="center"/>
    </xf>
    <xf numFmtId="4" fontId="4" fillId="4" borderId="15" xfId="1" applyNumberFormat="1" applyFont="1" applyFill="1" applyBorder="1" applyAlignment="1">
      <alignment horizontal="center" vertical="center"/>
    </xf>
    <xf numFmtId="4" fontId="4" fillId="4" borderId="1" xfId="1" applyNumberFormat="1" applyFont="1" applyFill="1" applyBorder="1" applyAlignment="1">
      <alignment horizontal="center" vertical="center"/>
    </xf>
    <xf numFmtId="4" fontId="4" fillId="4" borderId="11" xfId="1" applyNumberFormat="1" applyFont="1" applyFill="1" applyBorder="1" applyAlignment="1">
      <alignment horizontal="center" vertical="center"/>
    </xf>
    <xf numFmtId="4" fontId="4" fillId="4" borderId="10" xfId="1" applyNumberFormat="1" applyFont="1" applyFill="1" applyBorder="1" applyAlignment="1">
      <alignment horizontal="center" vertical="center"/>
    </xf>
    <xf numFmtId="4" fontId="4" fillId="4" borderId="19" xfId="1" applyNumberFormat="1" applyFont="1" applyFill="1" applyBorder="1" applyAlignment="1">
      <alignment horizontal="center" vertical="center"/>
    </xf>
    <xf numFmtId="4" fontId="2" fillId="0" borderId="0" xfId="0" applyNumberFormat="1" applyFont="1"/>
    <xf numFmtId="4" fontId="2" fillId="0" borderId="17" xfId="0" applyNumberFormat="1" applyFont="1" applyBorder="1" applyAlignment="1">
      <alignment horizontal="right" vertical="center"/>
    </xf>
    <xf numFmtId="0" fontId="2" fillId="0" borderId="0" xfId="0" applyFont="1" applyBorder="1"/>
    <xf numFmtId="0" fontId="2" fillId="0" borderId="28" xfId="0" applyFont="1" applyBorder="1"/>
    <xf numFmtId="4" fontId="2" fillId="0" borderId="32" xfId="0" applyNumberFormat="1" applyFont="1" applyBorder="1" applyAlignment="1">
      <alignment horizontal="right" vertical="center"/>
    </xf>
    <xf numFmtId="4" fontId="2" fillId="3" borderId="32" xfId="0" applyNumberFormat="1" applyFont="1" applyFill="1" applyBorder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4" fontId="2" fillId="0" borderId="0" xfId="0" applyNumberFormat="1" applyFont="1" applyFill="1"/>
    <xf numFmtId="0" fontId="2" fillId="0" borderId="0" xfId="0" applyFont="1" applyFill="1"/>
    <xf numFmtId="0" fontId="2" fillId="0" borderId="0" xfId="0" applyFont="1" applyFill="1" applyBorder="1"/>
    <xf numFmtId="4" fontId="5" fillId="4" borderId="11" xfId="1" applyNumberFormat="1" applyFont="1" applyFill="1" applyBorder="1" applyAlignment="1">
      <alignment horizontal="right" vertical="center"/>
    </xf>
    <xf numFmtId="4" fontId="5" fillId="4" borderId="14" xfId="1" applyNumberFormat="1" applyFont="1" applyFill="1" applyBorder="1" applyAlignment="1">
      <alignment horizontal="right" vertical="center"/>
    </xf>
    <xf numFmtId="4" fontId="4" fillId="4" borderId="0" xfId="1" applyNumberFormat="1" applyFont="1" applyFill="1" applyBorder="1" applyAlignment="1">
      <alignment horizontal="center" vertical="center"/>
    </xf>
    <xf numFmtId="4" fontId="4" fillId="4" borderId="14" xfId="1" applyNumberFormat="1" applyFont="1" applyFill="1" applyBorder="1" applyAlignment="1">
      <alignment horizontal="center" vertical="center"/>
    </xf>
    <xf numFmtId="4" fontId="9" fillId="2" borderId="39" xfId="0" applyNumberFormat="1" applyFont="1" applyFill="1" applyBorder="1" applyAlignment="1">
      <alignment horizontal="right" vertical="center"/>
    </xf>
    <xf numFmtId="4" fontId="9" fillId="2" borderId="40" xfId="0" applyNumberFormat="1" applyFont="1" applyFill="1" applyBorder="1" applyAlignment="1">
      <alignment horizontal="right" vertical="center"/>
    </xf>
    <xf numFmtId="4" fontId="5" fillId="0" borderId="41" xfId="1" applyNumberFormat="1" applyFont="1" applyBorder="1" applyAlignment="1">
      <alignment horizontal="right" vertical="center" wrapText="1"/>
    </xf>
    <xf numFmtId="4" fontId="3" fillId="0" borderId="42" xfId="1" applyNumberFormat="1" applyFont="1" applyBorder="1" applyAlignment="1">
      <alignment horizontal="right" vertical="center" wrapText="1"/>
    </xf>
    <xf numFmtId="4" fontId="5" fillId="0" borderId="43" xfId="1" applyNumberFormat="1" applyFont="1" applyBorder="1" applyAlignment="1">
      <alignment horizontal="right" vertical="center" wrapText="1"/>
    </xf>
    <xf numFmtId="4" fontId="5" fillId="3" borderId="41" xfId="1" applyNumberFormat="1" applyFont="1" applyFill="1" applyBorder="1" applyAlignment="1">
      <alignment horizontal="right" vertical="center" wrapText="1"/>
    </xf>
    <xf numFmtId="4" fontId="5" fillId="3" borderId="42" xfId="1" applyNumberFormat="1" applyFont="1" applyFill="1" applyBorder="1" applyAlignment="1">
      <alignment horizontal="right" vertical="center" wrapText="1"/>
    </xf>
    <xf numFmtId="4" fontId="5" fillId="0" borderId="44" xfId="1" applyNumberFormat="1" applyFont="1" applyBorder="1" applyAlignment="1">
      <alignment horizontal="right" vertical="center" wrapText="1"/>
    </xf>
    <xf numFmtId="4" fontId="5" fillId="0" borderId="42" xfId="2" applyNumberFormat="1" applyFont="1" applyFill="1" applyBorder="1" applyAlignment="1">
      <alignment horizontal="right" vertical="center" wrapText="1"/>
    </xf>
    <xf numFmtId="4" fontId="5" fillId="0" borderId="39" xfId="1" applyNumberFormat="1" applyFont="1" applyBorder="1" applyAlignment="1">
      <alignment horizontal="right" vertical="center" wrapText="1"/>
    </xf>
    <xf numFmtId="4" fontId="7" fillId="0" borderId="39" xfId="0" applyNumberFormat="1" applyFont="1" applyBorder="1" applyAlignment="1">
      <alignment horizontal="right" vertical="center"/>
    </xf>
    <xf numFmtId="4" fontId="5" fillId="0" borderId="45" xfId="1" applyNumberFormat="1" applyFont="1" applyBorder="1" applyAlignment="1">
      <alignment horizontal="right" vertical="center" wrapText="1"/>
    </xf>
    <xf numFmtId="4" fontId="5" fillId="0" borderId="46" xfId="1" applyNumberFormat="1" applyFont="1" applyBorder="1" applyAlignment="1">
      <alignment vertical="center" wrapText="1"/>
    </xf>
    <xf numFmtId="4" fontId="7" fillId="0" borderId="39" xfId="0" applyNumberFormat="1" applyFont="1" applyBorder="1" applyAlignment="1">
      <alignment vertical="center"/>
    </xf>
    <xf numFmtId="4" fontId="2" fillId="0" borderId="42" xfId="0" applyNumberFormat="1" applyFont="1" applyBorder="1" applyAlignment="1">
      <alignment horizontal="right" vertical="center"/>
    </xf>
    <xf numFmtId="4" fontId="5" fillId="4" borderId="20" xfId="1" applyNumberFormat="1" applyFont="1" applyFill="1" applyBorder="1" applyAlignment="1">
      <alignment horizontal="right" vertical="center"/>
    </xf>
    <xf numFmtId="4" fontId="5" fillId="0" borderId="47" xfId="2" applyNumberFormat="1" applyFont="1" applyFill="1" applyBorder="1" applyAlignment="1">
      <alignment horizontal="right" vertical="center" wrapText="1"/>
    </xf>
    <xf numFmtId="4" fontId="5" fillId="0" borderId="48" xfId="1" applyNumberFormat="1" applyFont="1" applyBorder="1" applyAlignment="1">
      <alignment horizontal="right" vertical="center" wrapText="1"/>
    </xf>
    <xf numFmtId="4" fontId="5" fillId="0" borderId="48" xfId="2" applyNumberFormat="1" applyFont="1" applyFill="1" applyBorder="1" applyAlignment="1">
      <alignment horizontal="right" vertical="center" wrapText="1"/>
    </xf>
    <xf numFmtId="4" fontId="5" fillId="3" borderId="48" xfId="2" applyNumberFormat="1" applyFont="1" applyFill="1" applyBorder="1" applyAlignment="1">
      <alignment horizontal="right" vertical="center" wrapText="1"/>
    </xf>
    <xf numFmtId="4" fontId="5" fillId="3" borderId="48" xfId="1" applyNumberFormat="1" applyFont="1" applyFill="1" applyBorder="1" applyAlignment="1">
      <alignment horizontal="right" vertical="center" wrapText="1"/>
    </xf>
    <xf numFmtId="4" fontId="5" fillId="0" borderId="49" xfId="1" applyNumberFormat="1" applyFont="1" applyBorder="1" applyAlignment="1">
      <alignment horizontal="right" vertical="center" wrapText="1"/>
    </xf>
    <xf numFmtId="4" fontId="5" fillId="0" borderId="8" xfId="2" applyNumberFormat="1" applyFont="1" applyBorder="1" applyAlignment="1">
      <alignment horizontal="right" vertical="center" wrapText="1"/>
    </xf>
    <xf numFmtId="4" fontId="5" fillId="0" borderId="29" xfId="2" applyNumberFormat="1" applyFont="1" applyBorder="1" applyAlignment="1">
      <alignment horizontal="right" vertical="center" wrapText="1"/>
    </xf>
    <xf numFmtId="4" fontId="5" fillId="3" borderId="29" xfId="1" applyNumberFormat="1" applyFont="1" applyFill="1" applyBorder="1" applyAlignment="1">
      <alignment horizontal="right" vertical="center" wrapText="1"/>
    </xf>
    <xf numFmtId="4" fontId="5" fillId="3" borderId="47" xfId="2" applyNumberFormat="1" applyFont="1" applyFill="1" applyBorder="1" applyAlignment="1">
      <alignment horizontal="right" vertical="center" wrapText="1"/>
    </xf>
    <xf numFmtId="4" fontId="5" fillId="0" borderId="2" xfId="1" applyNumberFormat="1" applyFont="1" applyBorder="1" applyAlignment="1">
      <alignment horizontal="right" vertical="center" wrapText="1"/>
    </xf>
    <xf numFmtId="1" fontId="3" fillId="0" borderId="31" xfId="1" applyNumberFormat="1" applyFont="1" applyBorder="1" applyAlignment="1">
      <alignment vertical="center" wrapText="1"/>
    </xf>
    <xf numFmtId="4" fontId="5" fillId="0" borderId="31" xfId="1" applyNumberFormat="1" applyFont="1" applyFill="1" applyBorder="1" applyAlignment="1">
      <alignment horizontal="right" vertical="center" wrapText="1"/>
    </xf>
    <xf numFmtId="4" fontId="5" fillId="0" borderId="4" xfId="1" applyNumberFormat="1" applyFont="1" applyBorder="1" applyAlignment="1">
      <alignment horizontal="right" vertical="center" wrapText="1"/>
    </xf>
    <xf numFmtId="4" fontId="5" fillId="0" borderId="18" xfId="2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/>
    </xf>
    <xf numFmtId="4" fontId="5" fillId="0" borderId="50" xfId="1" applyNumberFormat="1" applyFont="1" applyBorder="1" applyAlignment="1">
      <alignment horizontal="right" vertical="center" wrapText="1"/>
    </xf>
    <xf numFmtId="4" fontId="4" fillId="4" borderId="51" xfId="1" applyNumberFormat="1" applyFont="1" applyFill="1" applyBorder="1" applyAlignment="1">
      <alignment horizontal="center" vertical="center"/>
    </xf>
    <xf numFmtId="4" fontId="4" fillId="4" borderId="52" xfId="1" applyNumberFormat="1" applyFont="1" applyFill="1" applyBorder="1" applyAlignment="1">
      <alignment horizontal="center" vertical="center"/>
    </xf>
    <xf numFmtId="4" fontId="9" fillId="2" borderId="20" xfId="0" applyNumberFormat="1" applyFont="1" applyFill="1" applyBorder="1" applyAlignment="1">
      <alignment horizontal="right" vertical="center"/>
    </xf>
    <xf numFmtId="4" fontId="5" fillId="0" borderId="2" xfId="1" applyNumberFormat="1" applyFont="1" applyBorder="1" applyAlignment="1">
      <alignment vertical="center" wrapText="1"/>
    </xf>
    <xf numFmtId="4" fontId="5" fillId="0" borderId="3" xfId="0" applyNumberFormat="1" applyFont="1" applyBorder="1" applyAlignment="1">
      <alignment horizontal="left" vertical="center" wrapText="1"/>
    </xf>
    <xf numFmtId="4" fontId="5" fillId="0" borderId="3" xfId="1" applyNumberFormat="1" applyFont="1" applyBorder="1" applyAlignment="1">
      <alignment horizontal="center" vertical="center" wrapText="1"/>
    </xf>
    <xf numFmtId="4" fontId="9" fillId="2" borderId="8" xfId="0" applyNumberFormat="1" applyFont="1" applyFill="1" applyBorder="1" applyAlignment="1">
      <alignment horizontal="right" vertical="center"/>
    </xf>
    <xf numFmtId="4" fontId="9" fillId="2" borderId="3" xfId="0" applyNumberFormat="1" applyFont="1" applyFill="1" applyBorder="1" applyAlignment="1">
      <alignment horizontal="right" vertical="center"/>
    </xf>
    <xf numFmtId="4" fontId="5" fillId="0" borderId="22" xfId="1" applyNumberFormat="1" applyFont="1" applyBorder="1" applyAlignment="1">
      <alignment vertical="center" wrapText="1"/>
    </xf>
    <xf numFmtId="4" fontId="5" fillId="0" borderId="54" xfId="1" applyNumberFormat="1" applyFont="1" applyBorder="1" applyAlignment="1">
      <alignment vertical="center" wrapText="1"/>
    </xf>
    <xf numFmtId="4" fontId="5" fillId="0" borderId="54" xfId="1" applyNumberFormat="1" applyFont="1" applyBorder="1" applyAlignment="1">
      <alignment horizontal="center" vertical="center" wrapText="1"/>
    </xf>
    <xf numFmtId="4" fontId="9" fillId="2" borderId="55" xfId="0" applyNumberFormat="1" applyFont="1" applyFill="1" applyBorder="1" applyAlignment="1">
      <alignment horizontal="right" vertical="center"/>
    </xf>
    <xf numFmtId="4" fontId="9" fillId="2" borderId="5" xfId="0" applyNumberFormat="1" applyFont="1" applyFill="1" applyBorder="1" applyAlignment="1">
      <alignment horizontal="right" vertical="center"/>
    </xf>
    <xf numFmtId="4" fontId="9" fillId="2" borderId="9" xfId="0" applyNumberFormat="1" applyFont="1" applyFill="1" applyBorder="1" applyAlignment="1">
      <alignment horizontal="right" vertical="center"/>
    </xf>
    <xf numFmtId="4" fontId="5" fillId="0" borderId="5" xfId="1" applyNumberFormat="1" applyFont="1" applyBorder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/>
    </xf>
    <xf numFmtId="0" fontId="10" fillId="0" borderId="0" xfId="1" applyFont="1"/>
    <xf numFmtId="0" fontId="11" fillId="0" borderId="0" xfId="0" applyFont="1"/>
    <xf numFmtId="4" fontId="11" fillId="0" borderId="0" xfId="0" applyNumberFormat="1" applyFont="1"/>
    <xf numFmtId="0" fontId="12" fillId="4" borderId="12" xfId="1" applyNumberFormat="1" applyFont="1" applyFill="1" applyBorder="1" applyAlignment="1">
      <alignment horizontal="center" vertical="center" wrapText="1"/>
    </xf>
    <xf numFmtId="4" fontId="12" fillId="4" borderId="1" xfId="1" applyNumberFormat="1" applyFont="1" applyFill="1" applyBorder="1" applyAlignment="1">
      <alignment horizontal="center" vertical="center" wrapText="1"/>
    </xf>
    <xf numFmtId="0" fontId="12" fillId="4" borderId="1" xfId="1" applyNumberFormat="1" applyFont="1" applyFill="1" applyBorder="1" applyAlignment="1">
      <alignment horizontal="center" vertical="center" wrapText="1"/>
    </xf>
    <xf numFmtId="0" fontId="10" fillId="0" borderId="25" xfId="1" applyNumberFormat="1" applyFont="1" applyFill="1" applyBorder="1" applyAlignment="1">
      <alignment horizontal="center" vertical="center" wrapText="1"/>
    </xf>
    <xf numFmtId="0" fontId="10" fillId="0" borderId="26" xfId="1" applyNumberFormat="1" applyFont="1" applyFill="1" applyBorder="1" applyAlignment="1">
      <alignment horizontal="center" vertical="center" wrapText="1"/>
    </xf>
    <xf numFmtId="4" fontId="10" fillId="0" borderId="28" xfId="1" applyNumberFormat="1" applyFont="1" applyBorder="1" applyAlignment="1">
      <alignment vertical="center" wrapText="1"/>
    </xf>
    <xf numFmtId="4" fontId="10" fillId="0" borderId="28" xfId="0" applyNumberFormat="1" applyFont="1" applyBorder="1" applyAlignment="1">
      <alignment horizontal="left" vertical="center" wrapText="1"/>
    </xf>
    <xf numFmtId="4" fontId="10" fillId="0" borderId="28" xfId="1" applyNumberFormat="1" applyFont="1" applyBorder="1" applyAlignment="1">
      <alignment horizontal="center" vertical="center" wrapText="1"/>
    </xf>
    <xf numFmtId="4" fontId="14" fillId="2" borderId="29" xfId="0" applyNumberFormat="1" applyFont="1" applyFill="1" applyBorder="1" applyAlignment="1">
      <alignment horizontal="right" vertical="center"/>
    </xf>
    <xf numFmtId="4" fontId="14" fillId="2" borderId="28" xfId="0" applyNumberFormat="1" applyFont="1" applyFill="1" applyBorder="1" applyAlignment="1">
      <alignment horizontal="right" vertical="center"/>
    </xf>
    <xf numFmtId="4" fontId="10" fillId="0" borderId="47" xfId="2" applyNumberFormat="1" applyFont="1" applyFill="1" applyBorder="1" applyAlignment="1">
      <alignment horizontal="right" vertical="center" wrapText="1"/>
    </xf>
    <xf numFmtId="4" fontId="10" fillId="0" borderId="17" xfId="2" applyNumberFormat="1" applyFont="1" applyFill="1" applyBorder="1" applyAlignment="1">
      <alignment horizontal="right" vertical="center" wrapText="1"/>
    </xf>
    <xf numFmtId="4" fontId="10" fillId="0" borderId="33" xfId="1" applyNumberFormat="1" applyFont="1" applyFill="1" applyBorder="1" applyAlignment="1">
      <alignment horizontal="right" vertical="center" wrapText="1"/>
    </xf>
    <xf numFmtId="4" fontId="10" fillId="0" borderId="2" xfId="2" applyNumberFormat="1" applyFont="1" applyFill="1" applyBorder="1" applyAlignment="1">
      <alignment horizontal="right" vertical="center" wrapText="1"/>
    </xf>
    <xf numFmtId="4" fontId="10" fillId="0" borderId="33" xfId="0" applyNumberFormat="1" applyFont="1" applyFill="1" applyBorder="1" applyAlignment="1">
      <alignment horizontal="right" vertical="center" wrapText="1"/>
    </xf>
    <xf numFmtId="4" fontId="10" fillId="0" borderId="2" xfId="2" applyNumberFormat="1" applyFont="1" applyBorder="1" applyAlignment="1">
      <alignment horizontal="right" vertical="center" wrapText="1"/>
    </xf>
    <xf numFmtId="4" fontId="10" fillId="0" borderId="8" xfId="2" applyNumberFormat="1" applyFont="1" applyBorder="1" applyAlignment="1">
      <alignment horizontal="right" vertical="center" wrapText="1"/>
    </xf>
    <xf numFmtId="4" fontId="10" fillId="0" borderId="2" xfId="1" applyNumberFormat="1" applyFont="1" applyBorder="1" applyAlignment="1">
      <alignment horizontal="right" vertical="center" wrapText="1"/>
    </xf>
    <xf numFmtId="4" fontId="10" fillId="0" borderId="17" xfId="2" applyNumberFormat="1" applyFont="1" applyBorder="1" applyAlignment="1">
      <alignment horizontal="right" vertical="center" wrapText="1"/>
    </xf>
    <xf numFmtId="4" fontId="10" fillId="3" borderId="47" xfId="2" applyNumberFormat="1" applyFont="1" applyFill="1" applyBorder="1" applyAlignment="1">
      <alignment horizontal="right" vertical="center" wrapText="1"/>
    </xf>
    <xf numFmtId="4" fontId="10" fillId="3" borderId="17" xfId="2" applyNumberFormat="1" applyFont="1" applyFill="1" applyBorder="1" applyAlignment="1">
      <alignment horizontal="right" vertical="center" wrapText="1"/>
    </xf>
    <xf numFmtId="4" fontId="11" fillId="0" borderId="2" xfId="0" applyNumberFormat="1" applyFont="1" applyBorder="1" applyAlignment="1">
      <alignment horizontal="right" vertical="center"/>
    </xf>
    <xf numFmtId="4" fontId="11" fillId="0" borderId="3" xfId="0" applyNumberFormat="1" applyFont="1" applyBorder="1" applyAlignment="1">
      <alignment horizontal="right" vertical="center"/>
    </xf>
    <xf numFmtId="4" fontId="11" fillId="0" borderId="17" xfId="0" applyNumberFormat="1" applyFont="1" applyBorder="1" applyAlignment="1">
      <alignment horizontal="right" vertical="center"/>
    </xf>
    <xf numFmtId="4" fontId="11" fillId="0" borderId="2" xfId="0" applyNumberFormat="1" applyFont="1" applyBorder="1" applyAlignment="1">
      <alignment vertical="center"/>
    </xf>
    <xf numFmtId="4" fontId="11" fillId="0" borderId="3" xfId="0" applyNumberFormat="1" applyFont="1" applyBorder="1" applyAlignment="1">
      <alignment vertical="center"/>
    </xf>
    <xf numFmtId="4" fontId="10" fillId="0" borderId="48" xfId="1" applyNumberFormat="1" applyFont="1" applyBorder="1" applyAlignment="1">
      <alignment horizontal="right" vertical="center" wrapText="1"/>
    </xf>
    <xf numFmtId="4" fontId="10" fillId="0" borderId="32" xfId="2" applyNumberFormat="1" applyFont="1" applyFill="1" applyBorder="1" applyAlignment="1">
      <alignment horizontal="right" vertical="center" wrapText="1"/>
    </xf>
    <xf numFmtId="4" fontId="10" fillId="0" borderId="34" xfId="1" applyNumberFormat="1" applyFont="1" applyBorder="1" applyAlignment="1">
      <alignment horizontal="right" vertical="center" wrapText="1"/>
    </xf>
    <xf numFmtId="4" fontId="10" fillId="3" borderId="31" xfId="1" applyNumberFormat="1" applyFont="1" applyFill="1" applyBorder="1" applyAlignment="1">
      <alignment horizontal="right" vertical="center" wrapText="1"/>
    </xf>
    <xf numFmtId="4" fontId="10" fillId="3" borderId="32" xfId="1" applyNumberFormat="1" applyFont="1" applyFill="1" applyBorder="1" applyAlignment="1">
      <alignment horizontal="right" vertical="center" wrapText="1"/>
    </xf>
    <xf numFmtId="4" fontId="10" fillId="0" borderId="31" xfId="1" applyNumberFormat="1" applyFont="1" applyBorder="1" applyAlignment="1">
      <alignment horizontal="right" vertical="center" wrapText="1"/>
    </xf>
    <xf numFmtId="4" fontId="10" fillId="0" borderId="29" xfId="1" applyNumberFormat="1" applyFont="1" applyBorder="1" applyAlignment="1">
      <alignment horizontal="right" vertical="center" wrapText="1"/>
    </xf>
    <xf numFmtId="1" fontId="10" fillId="0" borderId="31" xfId="1" applyNumberFormat="1" applyFont="1" applyBorder="1" applyAlignment="1">
      <alignment vertical="center" wrapText="1"/>
    </xf>
    <xf numFmtId="4" fontId="10" fillId="0" borderId="32" xfId="2" applyNumberFormat="1" applyFont="1" applyBorder="1" applyAlignment="1">
      <alignment horizontal="right" vertical="center" wrapText="1"/>
    </xf>
    <xf numFmtId="4" fontId="10" fillId="0" borderId="28" xfId="1" applyNumberFormat="1" applyFont="1" applyBorder="1" applyAlignment="1">
      <alignment horizontal="right" vertical="center" wrapText="1"/>
    </xf>
    <xf numFmtId="4" fontId="10" fillId="0" borderId="32" xfId="1" applyNumberFormat="1" applyFont="1" applyBorder="1" applyAlignment="1">
      <alignment horizontal="right" vertical="center" wrapText="1"/>
    </xf>
    <xf numFmtId="4" fontId="10" fillId="0" borderId="31" xfId="1" applyNumberFormat="1" applyFont="1" applyBorder="1" applyAlignment="1">
      <alignment vertical="center" wrapText="1"/>
    </xf>
    <xf numFmtId="4" fontId="11" fillId="0" borderId="28" xfId="0" applyNumberFormat="1" applyFont="1" applyBorder="1" applyAlignment="1">
      <alignment vertical="center"/>
    </xf>
    <xf numFmtId="4" fontId="11" fillId="0" borderId="32" xfId="0" applyNumberFormat="1" applyFont="1" applyBorder="1" applyAlignment="1">
      <alignment horizontal="right" vertical="center"/>
    </xf>
    <xf numFmtId="4" fontId="10" fillId="3" borderId="48" xfId="1" applyNumberFormat="1" applyFont="1" applyFill="1" applyBorder="1" applyAlignment="1">
      <alignment horizontal="right" vertical="center" wrapText="1"/>
    </xf>
    <xf numFmtId="4" fontId="10" fillId="3" borderId="32" xfId="2" applyNumberFormat="1" applyFont="1" applyFill="1" applyBorder="1" applyAlignment="1">
      <alignment horizontal="right" vertical="center" wrapText="1"/>
    </xf>
    <xf numFmtId="4" fontId="10" fillId="0" borderId="48" xfId="2" applyNumberFormat="1" applyFont="1" applyFill="1" applyBorder="1" applyAlignment="1">
      <alignment horizontal="right" vertical="center" wrapText="1"/>
    </xf>
    <xf numFmtId="4" fontId="10" fillId="0" borderId="34" xfId="1" applyNumberFormat="1" applyFont="1" applyFill="1" applyBorder="1" applyAlignment="1">
      <alignment horizontal="right" vertical="center" wrapText="1"/>
    </xf>
    <xf numFmtId="4" fontId="10" fillId="0" borderId="31" xfId="2" applyNumberFormat="1" applyFont="1" applyFill="1" applyBorder="1" applyAlignment="1">
      <alignment horizontal="right" vertical="center" wrapText="1"/>
    </xf>
    <xf numFmtId="4" fontId="10" fillId="0" borderId="34" xfId="0" applyNumberFormat="1" applyFont="1" applyFill="1" applyBorder="1" applyAlignment="1">
      <alignment horizontal="right" vertical="center" wrapText="1"/>
    </xf>
    <xf numFmtId="4" fontId="10" fillId="0" borderId="31" xfId="2" applyNumberFormat="1" applyFont="1" applyBorder="1" applyAlignment="1">
      <alignment horizontal="right" vertical="center" wrapText="1"/>
    </xf>
    <xf numFmtId="4" fontId="10" fillId="0" borderId="29" xfId="2" applyNumberFormat="1" applyFont="1" applyBorder="1" applyAlignment="1">
      <alignment horizontal="right" vertical="center" wrapText="1"/>
    </xf>
    <xf numFmtId="4" fontId="11" fillId="0" borderId="31" xfId="0" applyNumberFormat="1" applyFont="1" applyBorder="1" applyAlignment="1">
      <alignment vertical="center"/>
    </xf>
    <xf numFmtId="4" fontId="10" fillId="3" borderId="48" xfId="2" applyNumberFormat="1" applyFont="1" applyFill="1" applyBorder="1" applyAlignment="1">
      <alignment horizontal="right" vertical="center" wrapText="1"/>
    </xf>
    <xf numFmtId="4" fontId="10" fillId="5" borderId="31" xfId="1" applyNumberFormat="1" applyFont="1" applyFill="1" applyBorder="1" applyAlignment="1">
      <alignment horizontal="right" vertical="center" wrapText="1"/>
    </xf>
    <xf numFmtId="4" fontId="10" fillId="5" borderId="32" xfId="1" applyNumberFormat="1" applyFont="1" applyFill="1" applyBorder="1" applyAlignment="1">
      <alignment horizontal="right" vertical="center" wrapText="1"/>
    </xf>
    <xf numFmtId="4" fontId="10" fillId="5" borderId="31" xfId="2" applyNumberFormat="1" applyFont="1" applyFill="1" applyBorder="1" applyAlignment="1">
      <alignment horizontal="right" vertical="center" wrapText="1"/>
    </xf>
    <xf numFmtId="4" fontId="11" fillId="3" borderId="28" xfId="0" applyNumberFormat="1" applyFont="1" applyFill="1" applyBorder="1" applyAlignment="1">
      <alignment vertical="center"/>
    </xf>
    <xf numFmtId="4" fontId="11" fillId="3" borderId="32" xfId="0" applyNumberFormat="1" applyFont="1" applyFill="1" applyBorder="1" applyAlignment="1">
      <alignment horizontal="right" vertical="center"/>
    </xf>
    <xf numFmtId="4" fontId="10" fillId="3" borderId="31" xfId="2" applyNumberFormat="1" applyFont="1" applyFill="1" applyBorder="1" applyAlignment="1">
      <alignment horizontal="right" vertical="center" wrapText="1"/>
    </xf>
    <xf numFmtId="4" fontId="10" fillId="3" borderId="29" xfId="1" applyNumberFormat="1" applyFont="1" applyFill="1" applyBorder="1" applyAlignment="1">
      <alignment horizontal="right" vertical="center" wrapText="1"/>
    </xf>
    <xf numFmtId="4" fontId="10" fillId="0" borderId="31" xfId="1" applyNumberFormat="1" applyFont="1" applyFill="1" applyBorder="1" applyAlignment="1">
      <alignment horizontal="right" vertical="center" wrapText="1"/>
    </xf>
    <xf numFmtId="4" fontId="10" fillId="0" borderId="20" xfId="1" applyNumberFormat="1" applyFont="1" applyBorder="1" applyAlignment="1">
      <alignment vertical="center" wrapText="1"/>
    </xf>
    <xf numFmtId="4" fontId="10" fillId="0" borderId="20" xfId="1" applyNumberFormat="1" applyFont="1" applyBorder="1" applyAlignment="1">
      <alignment horizontal="center" vertical="center" wrapText="1"/>
    </xf>
    <xf numFmtId="4" fontId="14" fillId="2" borderId="30" xfId="0" applyNumberFormat="1" applyFont="1" applyFill="1" applyBorder="1" applyAlignment="1">
      <alignment horizontal="right" vertical="center"/>
    </xf>
    <xf numFmtId="4" fontId="14" fillId="2" borderId="39" xfId="0" applyNumberFormat="1" applyFont="1" applyFill="1" applyBorder="1" applyAlignment="1">
      <alignment horizontal="right" vertical="center"/>
    </xf>
    <xf numFmtId="4" fontId="14" fillId="2" borderId="40" xfId="0" applyNumberFormat="1" applyFont="1" applyFill="1" applyBorder="1" applyAlignment="1">
      <alignment horizontal="right" vertical="center"/>
    </xf>
    <xf numFmtId="4" fontId="10" fillId="0" borderId="49" xfId="1" applyNumberFormat="1" applyFont="1" applyBorder="1" applyAlignment="1">
      <alignment horizontal="right" vertical="center" wrapText="1"/>
    </xf>
    <xf numFmtId="4" fontId="10" fillId="0" borderId="42" xfId="1" applyNumberFormat="1" applyFont="1" applyBorder="1" applyAlignment="1">
      <alignment horizontal="right" vertical="center" wrapText="1"/>
    </xf>
    <xf numFmtId="4" fontId="10" fillId="0" borderId="43" xfId="1" applyNumberFormat="1" applyFont="1" applyBorder="1" applyAlignment="1">
      <alignment horizontal="right" vertical="center" wrapText="1"/>
    </xf>
    <xf numFmtId="4" fontId="10" fillId="3" borderId="41" xfId="1" applyNumberFormat="1" applyFont="1" applyFill="1" applyBorder="1" applyAlignment="1">
      <alignment horizontal="right" vertical="center" wrapText="1"/>
    </xf>
    <xf numFmtId="4" fontId="10" fillId="3" borderId="42" xfId="1" applyNumberFormat="1" applyFont="1" applyFill="1" applyBorder="1" applyAlignment="1">
      <alignment horizontal="right" vertical="center" wrapText="1"/>
    </xf>
    <xf numFmtId="4" fontId="10" fillId="0" borderId="41" xfId="1" applyNumberFormat="1" applyFont="1" applyBorder="1" applyAlignment="1">
      <alignment horizontal="right" vertical="center" wrapText="1"/>
    </xf>
    <xf numFmtId="4" fontId="10" fillId="0" borderId="45" xfId="1" applyNumberFormat="1" applyFont="1" applyBorder="1" applyAlignment="1">
      <alignment horizontal="right" vertical="center" wrapText="1"/>
    </xf>
    <xf numFmtId="4" fontId="10" fillId="0" borderId="4" xfId="1" applyNumberFormat="1" applyFont="1" applyBorder="1" applyAlignment="1">
      <alignment horizontal="right" vertical="center" wrapText="1"/>
    </xf>
    <xf numFmtId="4" fontId="10" fillId="0" borderId="18" xfId="2" applyNumberFormat="1" applyFont="1" applyBorder="1" applyAlignment="1">
      <alignment horizontal="right" vertical="center" wrapText="1"/>
    </xf>
    <xf numFmtId="4" fontId="10" fillId="0" borderId="42" xfId="2" applyNumberFormat="1" applyFont="1" applyFill="1" applyBorder="1" applyAlignment="1">
      <alignment horizontal="right" vertical="center" wrapText="1"/>
    </xf>
    <xf numFmtId="4" fontId="10" fillId="0" borderId="39" xfId="1" applyNumberFormat="1" applyFont="1" applyBorder="1" applyAlignment="1">
      <alignment horizontal="right" vertical="center" wrapText="1"/>
    </xf>
    <xf numFmtId="4" fontId="10" fillId="0" borderId="46" xfId="1" applyNumberFormat="1" applyFont="1" applyBorder="1" applyAlignment="1">
      <alignment vertical="center" wrapText="1"/>
    </xf>
    <xf numFmtId="4" fontId="11" fillId="0" borderId="39" xfId="0" applyNumberFormat="1" applyFont="1" applyBorder="1" applyAlignment="1">
      <alignment vertical="center"/>
    </xf>
    <xf numFmtId="4" fontId="11" fillId="0" borderId="42" xfId="0" applyNumberFormat="1" applyFont="1" applyBorder="1" applyAlignment="1">
      <alignment horizontal="right" vertical="center"/>
    </xf>
    <xf numFmtId="4" fontId="12" fillId="4" borderId="1" xfId="1" applyNumberFormat="1" applyFont="1" applyFill="1" applyBorder="1" applyAlignment="1">
      <alignment horizontal="center" vertical="center"/>
    </xf>
    <xf numFmtId="4" fontId="12" fillId="4" borderId="14" xfId="1" applyNumberFormat="1" applyFont="1" applyFill="1" applyBorder="1" applyAlignment="1">
      <alignment horizontal="center" vertical="center"/>
    </xf>
    <xf numFmtId="4" fontId="12" fillId="4" borderId="11" xfId="1" applyNumberFormat="1" applyFont="1" applyFill="1" applyBorder="1" applyAlignment="1">
      <alignment horizontal="center" vertical="center"/>
    </xf>
    <xf numFmtId="4" fontId="12" fillId="4" borderId="10" xfId="1" applyNumberFormat="1" applyFont="1" applyFill="1" applyBorder="1" applyAlignment="1">
      <alignment horizontal="center" vertical="center"/>
    </xf>
    <xf numFmtId="4" fontId="10" fillId="4" borderId="20" xfId="1" applyNumberFormat="1" applyFont="1" applyFill="1" applyBorder="1" applyAlignment="1">
      <alignment horizontal="right" vertical="center"/>
    </xf>
    <xf numFmtId="4" fontId="12" fillId="4" borderId="20" xfId="1" applyNumberFormat="1" applyFont="1" applyFill="1" applyBorder="1" applyAlignment="1">
      <alignment horizontal="center" vertical="center"/>
    </xf>
    <xf numFmtId="4" fontId="12" fillId="4" borderId="51" xfId="1" applyNumberFormat="1" applyFont="1" applyFill="1" applyBorder="1" applyAlignment="1">
      <alignment horizontal="center" vertical="center"/>
    </xf>
    <xf numFmtId="4" fontId="11" fillId="0" borderId="0" xfId="0" applyNumberFormat="1" applyFont="1" applyFill="1"/>
    <xf numFmtId="0" fontId="11" fillId="0" borderId="0" xfId="0" applyFont="1" applyFill="1"/>
    <xf numFmtId="4" fontId="10" fillId="0" borderId="2" xfId="1" applyNumberFormat="1" applyFont="1" applyBorder="1" applyAlignment="1">
      <alignment vertical="center" wrapText="1"/>
    </xf>
    <xf numFmtId="4" fontId="10" fillId="0" borderId="3" xfId="0" applyNumberFormat="1" applyFont="1" applyBorder="1" applyAlignment="1">
      <alignment horizontal="left" vertical="center" wrapText="1"/>
    </xf>
    <xf numFmtId="4" fontId="10" fillId="0" borderId="3" xfId="1" applyNumberFormat="1" applyFont="1" applyBorder="1" applyAlignment="1">
      <alignment horizontal="center" vertical="center" wrapText="1"/>
    </xf>
    <xf numFmtId="4" fontId="14" fillId="2" borderId="8" xfId="0" applyNumberFormat="1" applyFont="1" applyFill="1" applyBorder="1" applyAlignment="1">
      <alignment horizontal="right" vertical="center"/>
    </xf>
    <xf numFmtId="4" fontId="14" fillId="2" borderId="3" xfId="0" applyNumberFormat="1" applyFont="1" applyFill="1" applyBorder="1" applyAlignment="1">
      <alignment horizontal="right" vertical="center"/>
    </xf>
    <xf numFmtId="4" fontId="10" fillId="3" borderId="2" xfId="2" applyNumberFormat="1" applyFont="1" applyFill="1" applyBorder="1" applyAlignment="1">
      <alignment horizontal="right" vertical="center" wrapText="1"/>
    </xf>
    <xf numFmtId="4" fontId="14" fillId="2" borderId="20" xfId="0" applyNumberFormat="1" applyFont="1" applyFill="1" applyBorder="1" applyAlignment="1">
      <alignment horizontal="right" vertical="center"/>
    </xf>
    <xf numFmtId="4" fontId="10" fillId="0" borderId="22" xfId="1" applyNumberFormat="1" applyFont="1" applyBorder="1" applyAlignment="1">
      <alignment vertical="center" wrapText="1"/>
    </xf>
    <xf numFmtId="4" fontId="10" fillId="0" borderId="54" xfId="1" applyNumberFormat="1" applyFont="1" applyBorder="1" applyAlignment="1">
      <alignment vertical="center" wrapText="1"/>
    </xf>
    <xf numFmtId="4" fontId="10" fillId="0" borderId="54" xfId="1" applyNumberFormat="1" applyFont="1" applyBorder="1" applyAlignment="1">
      <alignment horizontal="center" vertical="center" wrapText="1"/>
    </xf>
    <xf numFmtId="4" fontId="14" fillId="2" borderId="55" xfId="0" applyNumberFormat="1" applyFont="1" applyFill="1" applyBorder="1" applyAlignment="1">
      <alignment horizontal="right" vertical="center"/>
    </xf>
    <xf numFmtId="4" fontId="14" fillId="2" borderId="5" xfId="0" applyNumberFormat="1" applyFont="1" applyFill="1" applyBorder="1" applyAlignment="1">
      <alignment horizontal="right" vertical="center"/>
    </xf>
    <xf numFmtId="4" fontId="14" fillId="2" borderId="9" xfId="0" applyNumberFormat="1" applyFont="1" applyFill="1" applyBorder="1" applyAlignment="1">
      <alignment horizontal="right" vertical="center"/>
    </xf>
    <xf numFmtId="4" fontId="10" fillId="0" borderId="50" xfId="1" applyNumberFormat="1" applyFont="1" applyBorder="1" applyAlignment="1">
      <alignment horizontal="right" vertical="center" wrapText="1"/>
    </xf>
    <xf numFmtId="4" fontId="10" fillId="0" borderId="18" xfId="1" applyNumberFormat="1" applyFont="1" applyBorder="1" applyAlignment="1">
      <alignment horizontal="right" vertical="center" wrapText="1"/>
    </xf>
    <xf numFmtId="4" fontId="10" fillId="0" borderId="19" xfId="1" applyNumberFormat="1" applyFont="1" applyBorder="1" applyAlignment="1">
      <alignment horizontal="right" vertical="center" wrapText="1"/>
    </xf>
    <xf numFmtId="4" fontId="10" fillId="3" borderId="22" xfId="1" applyNumberFormat="1" applyFont="1" applyFill="1" applyBorder="1" applyAlignment="1">
      <alignment horizontal="right" vertical="center" wrapText="1"/>
    </xf>
    <xf numFmtId="4" fontId="10" fillId="3" borderId="18" xfId="1" applyNumberFormat="1" applyFont="1" applyFill="1" applyBorder="1" applyAlignment="1">
      <alignment horizontal="right" vertical="center" wrapText="1"/>
    </xf>
    <xf numFmtId="4" fontId="10" fillId="0" borderId="22" xfId="1" applyNumberFormat="1" applyFont="1" applyBorder="1" applyAlignment="1">
      <alignment horizontal="right" vertical="center" wrapText="1"/>
    </xf>
    <xf numFmtId="4" fontId="10" fillId="0" borderId="23" xfId="1" applyNumberFormat="1" applyFont="1" applyBorder="1" applyAlignment="1">
      <alignment horizontal="right" vertical="center" wrapText="1"/>
    </xf>
    <xf numFmtId="4" fontId="10" fillId="0" borderId="4" xfId="1" applyNumberFormat="1" applyFont="1" applyBorder="1" applyAlignment="1">
      <alignment vertical="center" wrapText="1"/>
    </xf>
    <xf numFmtId="4" fontId="11" fillId="0" borderId="5" xfId="0" applyNumberFormat="1" applyFont="1" applyBorder="1" applyAlignment="1">
      <alignment vertical="center"/>
    </xf>
    <xf numFmtId="4" fontId="11" fillId="0" borderId="18" xfId="0" applyNumberFormat="1" applyFont="1" applyBorder="1" applyAlignment="1">
      <alignment horizontal="right" vertical="center"/>
    </xf>
    <xf numFmtId="4" fontId="12" fillId="4" borderId="19" xfId="1" applyNumberFormat="1" applyFont="1" applyFill="1" applyBorder="1" applyAlignment="1">
      <alignment horizontal="center" vertical="center"/>
    </xf>
    <xf numFmtId="4" fontId="12" fillId="0" borderId="11" xfId="1" applyNumberFormat="1" applyFont="1" applyFill="1" applyBorder="1" applyAlignment="1">
      <alignment horizontal="center" vertical="center"/>
    </xf>
    <xf numFmtId="4" fontId="12" fillId="0" borderId="14" xfId="1" applyNumberFormat="1" applyFont="1" applyFill="1" applyBorder="1" applyAlignment="1">
      <alignment horizontal="center" vertical="center"/>
    </xf>
    <xf numFmtId="4" fontId="12" fillId="0" borderId="16" xfId="1" applyNumberFormat="1" applyFont="1" applyFill="1" applyBorder="1" applyAlignment="1">
      <alignment horizontal="center" vertical="center"/>
    </xf>
    <xf numFmtId="4" fontId="12" fillId="0" borderId="15" xfId="1" applyNumberFormat="1" applyFont="1" applyFill="1" applyBorder="1" applyAlignment="1">
      <alignment horizontal="center" vertical="center"/>
    </xf>
    <xf numFmtId="4" fontId="12" fillId="0" borderId="19" xfId="1" applyNumberFormat="1" applyFont="1" applyFill="1" applyBorder="1" applyAlignment="1">
      <alignment horizontal="center" vertical="center"/>
    </xf>
    <xf numFmtId="4" fontId="12" fillId="0" borderId="10" xfId="1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0" fillId="0" borderId="11" xfId="1" applyNumberFormat="1" applyFont="1" applyBorder="1" applyAlignment="1">
      <alignment horizontal="right" vertical="center" wrapText="1"/>
    </xf>
    <xf numFmtId="0" fontId="11" fillId="0" borderId="0" xfId="0" applyFont="1" applyAlignment="1">
      <alignment horizontal="right"/>
    </xf>
    <xf numFmtId="4" fontId="10" fillId="0" borderId="52" xfId="2" applyNumberFormat="1" applyFont="1" applyFill="1" applyBorder="1" applyAlignment="1">
      <alignment horizontal="right" vertical="center" wrapText="1"/>
    </xf>
    <xf numFmtId="4" fontId="10" fillId="0" borderId="56" xfId="2" applyNumberFormat="1" applyFont="1" applyFill="1" applyBorder="1" applyAlignment="1">
      <alignment horizontal="right" vertical="center" wrapText="1"/>
    </xf>
    <xf numFmtId="4" fontId="10" fillId="0" borderId="57" xfId="2" applyNumberFormat="1" applyFont="1" applyBorder="1" applyAlignment="1">
      <alignment horizontal="right" vertical="center" wrapText="1"/>
    </xf>
    <xf numFmtId="4" fontId="10" fillId="0" borderId="56" xfId="2" applyNumberFormat="1" applyFont="1" applyBorder="1" applyAlignment="1">
      <alignment horizontal="right" vertical="center" wrapText="1"/>
    </xf>
    <xf numFmtId="4" fontId="10" fillId="0" borderId="8" xfId="2" applyNumberFormat="1" applyFont="1" applyFill="1" applyBorder="1" applyAlignment="1">
      <alignment horizontal="right" vertical="center" wrapText="1"/>
    </xf>
    <xf numFmtId="4" fontId="10" fillId="0" borderId="32" xfId="1" applyNumberFormat="1" applyFont="1" applyFill="1" applyBorder="1" applyAlignment="1">
      <alignment horizontal="right" vertical="center" wrapText="1"/>
    </xf>
    <xf numFmtId="4" fontId="10" fillId="0" borderId="29" xfId="1" applyNumberFormat="1" applyFont="1" applyFill="1" applyBorder="1" applyAlignment="1">
      <alignment horizontal="right" vertical="center" wrapText="1"/>
    </xf>
    <xf numFmtId="4" fontId="10" fillId="0" borderId="28" xfId="1" applyNumberFormat="1" applyFont="1" applyFill="1" applyBorder="1" applyAlignment="1">
      <alignment horizontal="right" vertical="center" wrapText="1"/>
    </xf>
    <xf numFmtId="4" fontId="11" fillId="0" borderId="32" xfId="0" applyNumberFormat="1" applyFont="1" applyFill="1" applyBorder="1" applyAlignment="1">
      <alignment horizontal="right" vertical="center"/>
    </xf>
    <xf numFmtId="4" fontId="10" fillId="0" borderId="29" xfId="2" applyNumberFormat="1" applyFont="1" applyFill="1" applyBorder="1" applyAlignment="1">
      <alignment horizontal="right" vertical="center" wrapText="1"/>
    </xf>
    <xf numFmtId="4" fontId="11" fillId="0" borderId="31" xfId="0" applyNumberFormat="1" applyFont="1" applyFill="1" applyBorder="1" applyAlignment="1">
      <alignment horizontal="right" vertical="center"/>
    </xf>
    <xf numFmtId="4" fontId="11" fillId="0" borderId="34" xfId="0" applyNumberFormat="1" applyFont="1" applyFill="1" applyBorder="1" applyAlignment="1">
      <alignment horizontal="right" vertical="center"/>
    </xf>
    <xf numFmtId="4" fontId="11" fillId="0" borderId="28" xfId="0" applyNumberFormat="1" applyFont="1" applyFill="1" applyBorder="1" applyAlignment="1">
      <alignment horizontal="right" vertical="center"/>
    </xf>
    <xf numFmtId="4" fontId="10" fillId="0" borderId="4" xfId="1" applyNumberFormat="1" applyFont="1" applyFill="1" applyBorder="1" applyAlignment="1">
      <alignment horizontal="right" vertical="center" wrapText="1"/>
    </xf>
    <xf numFmtId="0" fontId="12" fillId="6" borderId="12" xfId="1" applyNumberFormat="1" applyFont="1" applyFill="1" applyBorder="1" applyAlignment="1">
      <alignment horizontal="center" vertical="center" wrapText="1"/>
    </xf>
    <xf numFmtId="0" fontId="12" fillId="7" borderId="12" xfId="1" applyNumberFormat="1" applyFont="1" applyFill="1" applyBorder="1" applyAlignment="1">
      <alignment horizontal="center" vertical="center" wrapText="1"/>
    </xf>
    <xf numFmtId="4" fontId="10" fillId="7" borderId="2" xfId="2" applyNumberFormat="1" applyFont="1" applyFill="1" applyBorder="1" applyAlignment="1">
      <alignment horizontal="right" vertical="center" wrapText="1"/>
    </xf>
    <xf numFmtId="4" fontId="10" fillId="7" borderId="17" xfId="2" applyNumberFormat="1" applyFont="1" applyFill="1" applyBorder="1" applyAlignment="1">
      <alignment horizontal="right" vertical="center" wrapText="1"/>
    </xf>
    <xf numFmtId="4" fontId="10" fillId="7" borderId="31" xfId="1" applyNumberFormat="1" applyFont="1" applyFill="1" applyBorder="1" applyAlignment="1">
      <alignment horizontal="right" vertical="center" wrapText="1"/>
    </xf>
    <xf numFmtId="4" fontId="10" fillId="7" borderId="32" xfId="2" applyNumberFormat="1" applyFont="1" applyFill="1" applyBorder="1" applyAlignment="1">
      <alignment horizontal="right" vertical="center" wrapText="1"/>
    </xf>
    <xf numFmtId="4" fontId="10" fillId="7" borderId="31" xfId="2" applyNumberFormat="1" applyFont="1" applyFill="1" applyBorder="1" applyAlignment="1">
      <alignment horizontal="right" vertical="center" wrapText="1"/>
    </xf>
    <xf numFmtId="4" fontId="10" fillId="7" borderId="4" xfId="1" applyNumberFormat="1" applyFont="1" applyFill="1" applyBorder="1" applyAlignment="1">
      <alignment horizontal="right" vertical="center" wrapText="1"/>
    </xf>
    <xf numFmtId="4" fontId="10" fillId="7" borderId="18" xfId="2" applyNumberFormat="1" applyFont="1" applyFill="1" applyBorder="1" applyAlignment="1">
      <alignment horizontal="right" vertical="center" wrapText="1"/>
    </xf>
    <xf numFmtId="0" fontId="12" fillId="9" borderId="12" xfId="1" applyNumberFormat="1" applyFont="1" applyFill="1" applyBorder="1" applyAlignment="1">
      <alignment horizontal="center" vertical="center" wrapText="1"/>
    </xf>
    <xf numFmtId="4" fontId="10" fillId="9" borderId="2" xfId="1" applyNumberFormat="1" applyFont="1" applyFill="1" applyBorder="1" applyAlignment="1">
      <alignment horizontal="right" vertical="center" wrapText="1"/>
    </xf>
    <xf numFmtId="4" fontId="10" fillId="9" borderId="17" xfId="2" applyNumberFormat="1" applyFont="1" applyFill="1" applyBorder="1" applyAlignment="1">
      <alignment horizontal="right" vertical="center" wrapText="1"/>
    </xf>
    <xf numFmtId="1" fontId="10" fillId="9" borderId="31" xfId="1" applyNumberFormat="1" applyFont="1" applyFill="1" applyBorder="1" applyAlignment="1">
      <alignment vertical="center" wrapText="1"/>
    </xf>
    <xf numFmtId="4" fontId="10" fillId="9" borderId="32" xfId="2" applyNumberFormat="1" applyFont="1" applyFill="1" applyBorder="1" applyAlignment="1">
      <alignment horizontal="right" vertical="center" wrapText="1"/>
    </xf>
    <xf numFmtId="4" fontId="10" fillId="9" borderId="31" xfId="1" applyNumberFormat="1" applyFont="1" applyFill="1" applyBorder="1" applyAlignment="1">
      <alignment horizontal="right" vertical="center" wrapText="1"/>
    </xf>
    <xf numFmtId="4" fontId="10" fillId="9" borderId="31" xfId="2" applyNumberFormat="1" applyFont="1" applyFill="1" applyBorder="1" applyAlignment="1">
      <alignment horizontal="right" vertical="center" wrapText="1"/>
    </xf>
    <xf numFmtId="4" fontId="10" fillId="9" borderId="4" xfId="1" applyNumberFormat="1" applyFont="1" applyFill="1" applyBorder="1" applyAlignment="1">
      <alignment horizontal="right" vertical="center" wrapText="1"/>
    </xf>
    <xf numFmtId="4" fontId="10" fillId="9" borderId="18" xfId="2" applyNumberFormat="1" applyFont="1" applyFill="1" applyBorder="1" applyAlignment="1">
      <alignment horizontal="right" vertical="center" wrapText="1"/>
    </xf>
    <xf numFmtId="4" fontId="10" fillId="4" borderId="2" xfId="2" applyNumberFormat="1" applyFont="1" applyFill="1" applyBorder="1" applyAlignment="1">
      <alignment horizontal="right" vertical="center" wrapText="1"/>
    </xf>
    <xf numFmtId="4" fontId="10" fillId="4" borderId="17" xfId="2" applyNumberFormat="1" applyFont="1" applyFill="1" applyBorder="1" applyAlignment="1">
      <alignment horizontal="right" vertical="center" wrapText="1"/>
    </xf>
    <xf numFmtId="4" fontId="10" fillId="4" borderId="31" xfId="1" applyNumberFormat="1" applyFont="1" applyFill="1" applyBorder="1" applyAlignment="1">
      <alignment horizontal="right" vertical="center" wrapText="1"/>
    </xf>
    <xf numFmtId="4" fontId="10" fillId="4" borderId="32" xfId="2" applyNumberFormat="1" applyFont="1" applyFill="1" applyBorder="1" applyAlignment="1">
      <alignment horizontal="right" vertical="center" wrapText="1"/>
    </xf>
    <xf numFmtId="4" fontId="10" fillId="4" borderId="31" xfId="2" applyNumberFormat="1" applyFont="1" applyFill="1" applyBorder="1" applyAlignment="1">
      <alignment horizontal="right" vertical="center" wrapText="1"/>
    </xf>
    <xf numFmtId="4" fontId="10" fillId="4" borderId="4" xfId="1" applyNumberFormat="1" applyFont="1" applyFill="1" applyBorder="1" applyAlignment="1">
      <alignment horizontal="right" vertical="center" wrapText="1"/>
    </xf>
    <xf numFmtId="4" fontId="10" fillId="4" borderId="18" xfId="2" applyNumberFormat="1" applyFont="1" applyFill="1" applyBorder="1" applyAlignment="1">
      <alignment horizontal="right" vertical="center" wrapText="1"/>
    </xf>
    <xf numFmtId="4" fontId="10" fillId="9" borderId="32" xfId="1" applyNumberFormat="1" applyFont="1" applyFill="1" applyBorder="1" applyAlignment="1">
      <alignment horizontal="right" vertical="center" wrapText="1"/>
    </xf>
    <xf numFmtId="4" fontId="11" fillId="9" borderId="2" xfId="0" applyNumberFormat="1" applyFont="1" applyFill="1" applyBorder="1" applyAlignment="1">
      <alignment horizontal="right" vertical="center"/>
    </xf>
    <xf numFmtId="4" fontId="11" fillId="9" borderId="17" xfId="0" applyNumberFormat="1" applyFont="1" applyFill="1" applyBorder="1" applyAlignment="1">
      <alignment horizontal="right" vertical="center"/>
    </xf>
    <xf numFmtId="4" fontId="11" fillId="9" borderId="31" xfId="0" applyNumberFormat="1" applyFont="1" applyFill="1" applyBorder="1" applyAlignment="1">
      <alignment horizontal="right" vertical="center"/>
    </xf>
    <xf numFmtId="4" fontId="11" fillId="9" borderId="32" xfId="0" applyNumberFormat="1" applyFont="1" applyFill="1" applyBorder="1" applyAlignment="1">
      <alignment horizontal="right" vertical="center"/>
    </xf>
    <xf numFmtId="4" fontId="10" fillId="9" borderId="18" xfId="1" applyNumberFormat="1" applyFont="1" applyFill="1" applyBorder="1" applyAlignment="1">
      <alignment horizontal="right" vertical="center" wrapText="1"/>
    </xf>
    <xf numFmtId="4" fontId="11" fillId="9" borderId="57" xfId="0" applyNumberFormat="1" applyFont="1" applyFill="1" applyBorder="1" applyAlignment="1">
      <alignment horizontal="right" vertical="center"/>
    </xf>
    <xf numFmtId="4" fontId="10" fillId="9" borderId="20" xfId="1" applyNumberFormat="1" applyFont="1" applyFill="1" applyBorder="1" applyAlignment="1">
      <alignment horizontal="right" vertical="center" wrapText="1"/>
    </xf>
    <xf numFmtId="4" fontId="10" fillId="9" borderId="41" xfId="1" applyNumberFormat="1" applyFont="1" applyFill="1" applyBorder="1" applyAlignment="1">
      <alignment horizontal="right" vertical="center" wrapText="1"/>
    </xf>
    <xf numFmtId="4" fontId="10" fillId="9" borderId="39" xfId="1" applyNumberFormat="1" applyFont="1" applyFill="1" applyBorder="1" applyAlignment="1">
      <alignment horizontal="right" vertical="center" wrapText="1"/>
    </xf>
    <xf numFmtId="4" fontId="12" fillId="9" borderId="11" xfId="1" applyNumberFormat="1" applyFont="1" applyFill="1" applyBorder="1" applyAlignment="1">
      <alignment horizontal="center" vertical="center"/>
    </xf>
    <xf numFmtId="4" fontId="12" fillId="9" borderId="1" xfId="1" applyNumberFormat="1" applyFont="1" applyFill="1" applyBorder="1" applyAlignment="1">
      <alignment horizontal="center" vertical="center"/>
    </xf>
    <xf numFmtId="4" fontId="12" fillId="9" borderId="13" xfId="1" applyNumberFormat="1" applyFont="1" applyFill="1" applyBorder="1" applyAlignment="1">
      <alignment horizontal="center" vertical="center"/>
    </xf>
    <xf numFmtId="4" fontId="12" fillId="8" borderId="1" xfId="1" applyNumberFormat="1" applyFont="1" applyFill="1" applyBorder="1" applyAlignment="1">
      <alignment horizontal="center" vertical="center" wrapText="1"/>
    </xf>
    <xf numFmtId="0" fontId="12" fillId="8" borderId="1" xfId="1" applyNumberFormat="1" applyFont="1" applyFill="1" applyBorder="1" applyAlignment="1">
      <alignment horizontal="center" vertical="center" wrapText="1"/>
    </xf>
    <xf numFmtId="4" fontId="11" fillId="8" borderId="2" xfId="0" applyNumberFormat="1" applyFont="1" applyFill="1" applyBorder="1" applyAlignment="1">
      <alignment vertical="center"/>
    </xf>
    <xf numFmtId="4" fontId="11" fillId="8" borderId="3" xfId="0" applyNumberFormat="1" applyFont="1" applyFill="1" applyBorder="1" applyAlignment="1">
      <alignment vertical="center"/>
    </xf>
    <xf numFmtId="4" fontId="11" fillId="8" borderId="17" xfId="0" applyNumberFormat="1" applyFont="1" applyFill="1" applyBorder="1" applyAlignment="1">
      <alignment horizontal="right" vertical="center"/>
    </xf>
    <xf numFmtId="4" fontId="10" fillId="8" borderId="31" xfId="1" applyNumberFormat="1" applyFont="1" applyFill="1" applyBorder="1" applyAlignment="1">
      <alignment vertical="center" wrapText="1"/>
    </xf>
    <xf numFmtId="4" fontId="11" fillId="8" borderId="28" xfId="0" applyNumberFormat="1" applyFont="1" applyFill="1" applyBorder="1" applyAlignment="1">
      <alignment vertical="center"/>
    </xf>
    <xf numFmtId="4" fontId="11" fillId="8" borderId="32" xfId="0" applyNumberFormat="1" applyFont="1" applyFill="1" applyBorder="1" applyAlignment="1">
      <alignment horizontal="right" vertical="center"/>
    </xf>
    <xf numFmtId="4" fontId="11" fillId="8" borderId="31" xfId="0" applyNumberFormat="1" applyFont="1" applyFill="1" applyBorder="1" applyAlignment="1">
      <alignment vertical="center"/>
    </xf>
    <xf numFmtId="4" fontId="10" fillId="8" borderId="4" xfId="1" applyNumberFormat="1" applyFont="1" applyFill="1" applyBorder="1" applyAlignment="1">
      <alignment vertical="center" wrapText="1"/>
    </xf>
    <xf numFmtId="4" fontId="11" fillId="8" borderId="5" xfId="0" applyNumberFormat="1" applyFont="1" applyFill="1" applyBorder="1" applyAlignment="1">
      <alignment vertical="center"/>
    </xf>
    <xf numFmtId="4" fontId="11" fillId="8" borderId="18" xfId="0" applyNumberFormat="1" applyFont="1" applyFill="1" applyBorder="1" applyAlignment="1">
      <alignment horizontal="right" vertical="center"/>
    </xf>
    <xf numFmtId="4" fontId="11" fillId="8" borderId="57" xfId="0" applyNumberFormat="1" applyFont="1" applyFill="1" applyBorder="1" applyAlignment="1">
      <alignment vertical="center"/>
    </xf>
    <xf numFmtId="4" fontId="11" fillId="8" borderId="20" xfId="0" applyNumberFormat="1" applyFont="1" applyFill="1" applyBorder="1" applyAlignment="1">
      <alignment vertical="center"/>
    </xf>
    <xf numFmtId="4" fontId="11" fillId="8" borderId="56" xfId="0" applyNumberFormat="1" applyFont="1" applyFill="1" applyBorder="1" applyAlignment="1">
      <alignment horizontal="right" vertical="center"/>
    </xf>
    <xf numFmtId="4" fontId="10" fillId="8" borderId="46" xfId="1" applyNumberFormat="1" applyFont="1" applyFill="1" applyBorder="1" applyAlignment="1">
      <alignment vertical="center" wrapText="1"/>
    </xf>
    <xf numFmtId="4" fontId="11" fillId="8" borderId="39" xfId="0" applyNumberFormat="1" applyFont="1" applyFill="1" applyBorder="1" applyAlignment="1">
      <alignment vertical="center"/>
    </xf>
    <xf numFmtId="4" fontId="11" fillId="8" borderId="42" xfId="0" applyNumberFormat="1" applyFont="1" applyFill="1" applyBorder="1" applyAlignment="1">
      <alignment horizontal="right" vertical="center"/>
    </xf>
    <xf numFmtId="4" fontId="12" fillId="8" borderId="10" xfId="1" applyNumberFormat="1" applyFont="1" applyFill="1" applyBorder="1" applyAlignment="1">
      <alignment horizontal="center" vertical="center"/>
    </xf>
    <xf numFmtId="4" fontId="12" fillId="8" borderId="1" xfId="1" applyNumberFormat="1" applyFont="1" applyFill="1" applyBorder="1" applyAlignment="1">
      <alignment horizontal="center" vertical="center"/>
    </xf>
    <xf numFmtId="4" fontId="12" fillId="8" borderId="11" xfId="1" applyNumberFormat="1" applyFont="1" applyFill="1" applyBorder="1" applyAlignment="1">
      <alignment horizontal="center" vertical="center"/>
    </xf>
    <xf numFmtId="4" fontId="12" fillId="7" borderId="1" xfId="1" applyNumberFormat="1" applyFont="1" applyFill="1" applyBorder="1" applyAlignment="1">
      <alignment horizontal="center" vertical="center"/>
    </xf>
    <xf numFmtId="4" fontId="12" fillId="7" borderId="11" xfId="1" applyNumberFormat="1" applyFont="1" applyFill="1" applyBorder="1" applyAlignment="1">
      <alignment horizontal="center" vertical="center"/>
    </xf>
    <xf numFmtId="4" fontId="12" fillId="7" borderId="52" xfId="1" applyNumberFormat="1" applyFont="1" applyFill="1" applyBorder="1" applyAlignment="1">
      <alignment horizontal="center" vertical="center"/>
    </xf>
    <xf numFmtId="4" fontId="12" fillId="7" borderId="20" xfId="1" applyNumberFormat="1" applyFont="1" applyFill="1" applyBorder="1" applyAlignment="1">
      <alignment horizontal="center" vertical="center"/>
    </xf>
    <xf numFmtId="4" fontId="12" fillId="9" borderId="20" xfId="1" applyNumberFormat="1" applyFont="1" applyFill="1" applyBorder="1" applyAlignment="1">
      <alignment horizontal="center" vertical="center"/>
    </xf>
    <xf numFmtId="4" fontId="12" fillId="8" borderId="20" xfId="1" applyNumberFormat="1" applyFont="1" applyFill="1" applyBorder="1" applyAlignment="1">
      <alignment horizontal="center" vertical="center"/>
    </xf>
    <xf numFmtId="4" fontId="12" fillId="8" borderId="14" xfId="1" applyNumberFormat="1" applyFont="1" applyFill="1" applyBorder="1" applyAlignment="1">
      <alignment horizontal="center" vertical="center"/>
    </xf>
    <xf numFmtId="4" fontId="10" fillId="7" borderId="47" xfId="2" applyNumberFormat="1" applyFont="1" applyFill="1" applyBorder="1" applyAlignment="1">
      <alignment horizontal="right" vertical="center" wrapText="1"/>
    </xf>
    <xf numFmtId="4" fontId="10" fillId="7" borderId="48" xfId="1" applyNumberFormat="1" applyFont="1" applyFill="1" applyBorder="1" applyAlignment="1">
      <alignment horizontal="right" vertical="center" wrapText="1"/>
    </xf>
    <xf numFmtId="4" fontId="10" fillId="7" borderId="48" xfId="2" applyNumberFormat="1" applyFont="1" applyFill="1" applyBorder="1" applyAlignment="1">
      <alignment horizontal="right" vertical="center" wrapText="1"/>
    </xf>
    <xf numFmtId="4" fontId="10" fillId="7" borderId="50" xfId="1" applyNumberFormat="1" applyFont="1" applyFill="1" applyBorder="1" applyAlignment="1">
      <alignment horizontal="right" vertical="center" wrapText="1"/>
    </xf>
    <xf numFmtId="4" fontId="10" fillId="7" borderId="18" xfId="1" applyNumberFormat="1" applyFont="1" applyFill="1" applyBorder="1" applyAlignment="1">
      <alignment horizontal="right" vertical="center" wrapText="1"/>
    </xf>
    <xf numFmtId="4" fontId="12" fillId="7" borderId="0" xfId="1" applyNumberFormat="1" applyFont="1" applyFill="1" applyBorder="1" applyAlignment="1">
      <alignment horizontal="center" vertical="center"/>
    </xf>
    <xf numFmtId="4" fontId="12" fillId="9" borderId="14" xfId="1" applyNumberFormat="1" applyFont="1" applyFill="1" applyBorder="1" applyAlignment="1">
      <alignment horizontal="center" vertical="center"/>
    </xf>
    <xf numFmtId="4" fontId="10" fillId="4" borderId="22" xfId="1" applyNumberFormat="1" applyFont="1" applyFill="1" applyBorder="1" applyAlignment="1">
      <alignment horizontal="right" vertical="center" wrapText="1"/>
    </xf>
    <xf numFmtId="4" fontId="11" fillId="9" borderId="28" xfId="0" applyNumberFormat="1" applyFont="1" applyFill="1" applyBorder="1" applyAlignment="1">
      <alignment horizontal="right" vertical="center"/>
    </xf>
    <xf numFmtId="4" fontId="10" fillId="9" borderId="22" xfId="1" applyNumberFormat="1" applyFont="1" applyFill="1" applyBorder="1" applyAlignment="1">
      <alignment horizontal="right" vertical="center" wrapText="1"/>
    </xf>
    <xf numFmtId="4" fontId="10" fillId="3" borderId="42" xfId="2" applyNumberFormat="1" applyFont="1" applyFill="1" applyBorder="1" applyAlignment="1">
      <alignment horizontal="right" vertical="center" wrapText="1"/>
    </xf>
    <xf numFmtId="4" fontId="10" fillId="0" borderId="43" xfId="1" applyNumberFormat="1" applyFont="1" applyFill="1" applyBorder="1" applyAlignment="1">
      <alignment horizontal="right" vertical="center" wrapText="1"/>
    </xf>
    <xf numFmtId="4" fontId="10" fillId="0" borderId="41" xfId="1" applyNumberFormat="1" applyFont="1" applyFill="1" applyBorder="1" applyAlignment="1">
      <alignment horizontal="right" vertical="center" wrapText="1"/>
    </xf>
    <xf numFmtId="4" fontId="10" fillId="0" borderId="39" xfId="1" applyNumberFormat="1" applyFont="1" applyFill="1" applyBorder="1" applyAlignment="1">
      <alignment horizontal="right" vertical="center" wrapText="1"/>
    </xf>
    <xf numFmtId="4" fontId="10" fillId="0" borderId="44" xfId="1" applyNumberFormat="1" applyFont="1" applyFill="1" applyBorder="1" applyAlignment="1">
      <alignment horizontal="right" vertical="center" wrapText="1"/>
    </xf>
    <xf numFmtId="4" fontId="12" fillId="0" borderId="1" xfId="1" applyNumberFormat="1" applyFont="1" applyFill="1" applyBorder="1" applyAlignment="1">
      <alignment horizontal="center" vertical="center"/>
    </xf>
    <xf numFmtId="4" fontId="10" fillId="3" borderId="58" xfId="1" applyNumberFormat="1" applyFont="1" applyFill="1" applyBorder="1" applyAlignment="1">
      <alignment horizontal="right" vertical="center" wrapText="1"/>
    </xf>
    <xf numFmtId="4" fontId="10" fillId="0" borderId="46" xfId="1" applyNumberFormat="1" applyFont="1" applyBorder="1" applyAlignment="1">
      <alignment horizontal="right" vertical="center" wrapText="1"/>
    </xf>
    <xf numFmtId="4" fontId="10" fillId="0" borderId="22" xfId="1" applyNumberFormat="1" applyFont="1" applyFill="1" applyBorder="1" applyAlignment="1">
      <alignment horizontal="right" vertical="center" wrapText="1"/>
    </xf>
    <xf numFmtId="4" fontId="10" fillId="0" borderId="19" xfId="1" applyNumberFormat="1" applyFont="1" applyFill="1" applyBorder="1" applyAlignment="1">
      <alignment horizontal="right" vertical="center" wrapText="1"/>
    </xf>
    <xf numFmtId="4" fontId="10" fillId="0" borderId="5" xfId="1" applyNumberFormat="1" applyFont="1" applyFill="1" applyBorder="1" applyAlignment="1">
      <alignment horizontal="right" vertical="center" wrapText="1"/>
    </xf>
    <xf numFmtId="4" fontId="10" fillId="0" borderId="23" xfId="1" applyNumberFormat="1" applyFont="1" applyFill="1" applyBorder="1" applyAlignment="1">
      <alignment horizontal="right" vertical="center" wrapText="1"/>
    </xf>
    <xf numFmtId="4" fontId="12" fillId="0" borderId="13" xfId="1" applyNumberFormat="1" applyFont="1" applyFill="1" applyBorder="1" applyAlignment="1">
      <alignment horizontal="center" vertical="center"/>
    </xf>
    <xf numFmtId="4" fontId="10" fillId="3" borderId="46" xfId="1" applyNumberFormat="1" applyFont="1" applyFill="1" applyBorder="1" applyAlignment="1">
      <alignment horizontal="right" vertical="center" wrapText="1"/>
    </xf>
    <xf numFmtId="4" fontId="10" fillId="0" borderId="16" xfId="1" applyNumberFormat="1" applyFont="1" applyBorder="1" applyAlignment="1">
      <alignment horizontal="right" vertical="center" wrapText="1"/>
    </xf>
    <xf numFmtId="4" fontId="10" fillId="0" borderId="20" xfId="1" applyNumberFormat="1" applyFont="1" applyFill="1" applyBorder="1" applyAlignment="1">
      <alignment horizontal="right" vertical="center"/>
    </xf>
    <xf numFmtId="4" fontId="12" fillId="0" borderId="20" xfId="1" applyNumberFormat="1" applyFont="1" applyFill="1" applyBorder="1" applyAlignment="1">
      <alignment horizontal="center" vertical="center"/>
    </xf>
    <xf numFmtId="4" fontId="12" fillId="0" borderId="51" xfId="1" applyNumberFormat="1" applyFont="1" applyFill="1" applyBorder="1" applyAlignment="1">
      <alignment horizontal="center" vertical="center"/>
    </xf>
    <xf numFmtId="4" fontId="12" fillId="0" borderId="52" xfId="1" applyNumberFormat="1" applyFont="1" applyFill="1" applyBorder="1" applyAlignment="1">
      <alignment horizontal="center" vertical="center"/>
    </xf>
    <xf numFmtId="4" fontId="10" fillId="0" borderId="11" xfId="1" applyNumberFormat="1" applyFont="1" applyFill="1" applyBorder="1" applyAlignment="1">
      <alignment horizontal="right" vertical="center"/>
    </xf>
    <xf numFmtId="4" fontId="10" fillId="0" borderId="14" xfId="1" applyNumberFormat="1" applyFont="1" applyFill="1" applyBorder="1" applyAlignment="1">
      <alignment horizontal="right" vertical="center"/>
    </xf>
    <xf numFmtId="4" fontId="12" fillId="0" borderId="0" xfId="1" applyNumberFormat="1" applyFont="1" applyFill="1" applyBorder="1" applyAlignment="1">
      <alignment horizontal="center" vertical="center"/>
    </xf>
    <xf numFmtId="4" fontId="13" fillId="0" borderId="53" xfId="1" applyNumberFormat="1" applyFont="1" applyFill="1" applyBorder="1" applyAlignment="1">
      <alignment vertical="center"/>
    </xf>
    <xf numFmtId="4" fontId="12" fillId="0" borderId="0" xfId="1" applyNumberFormat="1" applyFont="1" applyFill="1" applyBorder="1" applyAlignment="1">
      <alignment vertical="center"/>
    </xf>
    <xf numFmtId="0" fontId="12" fillId="0" borderId="12" xfId="1" applyNumberFormat="1" applyFont="1" applyFill="1" applyBorder="1" applyAlignment="1">
      <alignment horizontal="center" vertical="center" wrapText="1"/>
    </xf>
    <xf numFmtId="4" fontId="10" fillId="6" borderId="2" xfId="2" applyNumberFormat="1" applyFont="1" applyFill="1" applyBorder="1" applyAlignment="1">
      <alignment horizontal="right" vertical="center" wrapText="1"/>
    </xf>
    <xf numFmtId="4" fontId="10" fillId="6" borderId="17" xfId="2" applyNumberFormat="1" applyFont="1" applyFill="1" applyBorder="1" applyAlignment="1">
      <alignment horizontal="right" vertical="center" wrapText="1"/>
    </xf>
    <xf numFmtId="4" fontId="10" fillId="6" borderId="31" xfId="1" applyNumberFormat="1" applyFont="1" applyFill="1" applyBorder="1" applyAlignment="1">
      <alignment horizontal="right" vertical="center" wrapText="1"/>
    </xf>
    <xf numFmtId="4" fontId="10" fillId="6" borderId="32" xfId="2" applyNumberFormat="1" applyFont="1" applyFill="1" applyBorder="1" applyAlignment="1">
      <alignment horizontal="right" vertical="center" wrapText="1"/>
    </xf>
    <xf numFmtId="4" fontId="10" fillId="6" borderId="31" xfId="2" applyNumberFormat="1" applyFont="1" applyFill="1" applyBorder="1" applyAlignment="1">
      <alignment horizontal="right" vertical="center" wrapText="1"/>
    </xf>
    <xf numFmtId="4" fontId="10" fillId="6" borderId="41" xfId="1" applyNumberFormat="1" applyFont="1" applyFill="1" applyBorder="1" applyAlignment="1">
      <alignment horizontal="right" vertical="center" wrapText="1"/>
    </xf>
    <xf numFmtId="4" fontId="10" fillId="6" borderId="42" xfId="2" applyNumberFormat="1" applyFont="1" applyFill="1" applyBorder="1" applyAlignment="1">
      <alignment horizontal="right" vertical="center" wrapText="1"/>
    </xf>
    <xf numFmtId="4" fontId="12" fillId="6" borderId="1" xfId="1" applyNumberFormat="1" applyFont="1" applyFill="1" applyBorder="1" applyAlignment="1">
      <alignment horizontal="center" vertical="center"/>
    </xf>
    <xf numFmtId="4" fontId="12" fillId="6" borderId="10" xfId="1" applyNumberFormat="1" applyFont="1" applyFill="1" applyBorder="1" applyAlignment="1">
      <alignment horizontal="center" vertical="center"/>
    </xf>
    <xf numFmtId="4" fontId="10" fillId="6" borderId="22" xfId="1" applyNumberFormat="1" applyFont="1" applyFill="1" applyBorder="1" applyAlignment="1">
      <alignment horizontal="right" vertical="center" wrapText="1"/>
    </xf>
    <xf numFmtId="4" fontId="10" fillId="6" borderId="18" xfId="2" applyNumberFormat="1" applyFont="1" applyFill="1" applyBorder="1" applyAlignment="1">
      <alignment horizontal="right" vertical="center" wrapText="1"/>
    </xf>
    <xf numFmtId="4" fontId="12" fillId="6" borderId="11" xfId="1" applyNumberFormat="1" applyFont="1" applyFill="1" applyBorder="1" applyAlignment="1">
      <alignment horizontal="center" vertical="center"/>
    </xf>
    <xf numFmtId="4" fontId="12" fillId="6" borderId="16" xfId="1" applyNumberFormat="1" applyFont="1" applyFill="1" applyBorder="1" applyAlignment="1">
      <alignment horizontal="center" vertical="center"/>
    </xf>
    <xf numFmtId="4" fontId="12" fillId="9" borderId="1" xfId="1" applyNumberFormat="1" applyFont="1" applyFill="1" applyBorder="1" applyAlignment="1">
      <alignment horizontal="center" vertical="center" wrapText="1"/>
    </xf>
    <xf numFmtId="0" fontId="12" fillId="9" borderId="1" xfId="1" applyNumberFormat="1" applyFont="1" applyFill="1" applyBorder="1" applyAlignment="1">
      <alignment horizontal="center" vertical="center" wrapText="1"/>
    </xf>
    <xf numFmtId="4" fontId="11" fillId="9" borderId="42" xfId="0" applyNumberFormat="1" applyFont="1" applyFill="1" applyBorder="1" applyAlignment="1">
      <alignment horizontal="right" vertical="center"/>
    </xf>
    <xf numFmtId="4" fontId="12" fillId="9" borderId="10" xfId="1" applyNumberFormat="1" applyFont="1" applyFill="1" applyBorder="1" applyAlignment="1">
      <alignment horizontal="center" vertical="center"/>
    </xf>
    <xf numFmtId="4" fontId="11" fillId="9" borderId="5" xfId="0" applyNumberFormat="1" applyFont="1" applyFill="1" applyBorder="1" applyAlignment="1">
      <alignment horizontal="right" vertical="center"/>
    </xf>
    <xf numFmtId="4" fontId="11" fillId="9" borderId="0" xfId="0" applyNumberFormat="1" applyFont="1" applyFill="1"/>
    <xf numFmtId="0" fontId="11" fillId="9" borderId="0" xfId="0" applyFont="1" applyFill="1"/>
    <xf numFmtId="4" fontId="11" fillId="4" borderId="2" xfId="0" applyNumberFormat="1" applyFont="1" applyFill="1" applyBorder="1" applyAlignment="1">
      <alignment horizontal="right" vertical="center"/>
    </xf>
    <xf numFmtId="4" fontId="11" fillId="4" borderId="17" xfId="0" applyNumberFormat="1" applyFont="1" applyFill="1" applyBorder="1" applyAlignment="1">
      <alignment horizontal="right" vertical="center"/>
    </xf>
    <xf numFmtId="4" fontId="11" fillId="4" borderId="32" xfId="0" applyNumberFormat="1" applyFont="1" applyFill="1" applyBorder="1" applyAlignment="1">
      <alignment horizontal="right" vertical="center"/>
    </xf>
    <xf numFmtId="4" fontId="11" fillId="4" borderId="31" xfId="0" applyNumberFormat="1" applyFont="1" applyFill="1" applyBorder="1" applyAlignment="1">
      <alignment horizontal="right" vertical="center"/>
    </xf>
    <xf numFmtId="4" fontId="10" fillId="4" borderId="41" xfId="1" applyNumberFormat="1" applyFont="1" applyFill="1" applyBorder="1" applyAlignment="1">
      <alignment horizontal="right" vertical="center" wrapText="1"/>
    </xf>
    <xf numFmtId="4" fontId="11" fillId="4" borderId="42" xfId="0" applyNumberFormat="1" applyFont="1" applyFill="1" applyBorder="1" applyAlignment="1">
      <alignment horizontal="right" vertical="center"/>
    </xf>
    <xf numFmtId="4" fontId="11" fillId="4" borderId="18" xfId="0" applyNumberFormat="1" applyFont="1" applyFill="1" applyBorder="1" applyAlignment="1">
      <alignment horizontal="right" vertical="center"/>
    </xf>
    <xf numFmtId="0" fontId="11" fillId="4" borderId="0" xfId="0" applyFont="1" applyFill="1"/>
    <xf numFmtId="4" fontId="13" fillId="0" borderId="16" xfId="1" applyNumberFormat="1" applyFont="1" applyFill="1" applyBorder="1" applyAlignment="1">
      <alignment vertical="center"/>
    </xf>
    <xf numFmtId="4" fontId="12" fillId="0" borderId="60" xfId="1" applyNumberFormat="1" applyFont="1" applyFill="1" applyBorder="1" applyAlignment="1">
      <alignment horizontal="center" vertical="center"/>
    </xf>
    <xf numFmtId="4" fontId="10" fillId="0" borderId="37" xfId="1" applyNumberFormat="1" applyFont="1" applyFill="1" applyBorder="1" applyAlignment="1">
      <alignment horizontal="right" vertical="center" wrapText="1"/>
    </xf>
    <xf numFmtId="4" fontId="10" fillId="0" borderId="59" xfId="1" applyNumberFormat="1" applyFont="1" applyFill="1" applyBorder="1" applyAlignment="1">
      <alignment horizontal="right" vertical="center" wrapText="1"/>
    </xf>
    <xf numFmtId="0" fontId="11" fillId="0" borderId="0" xfId="0" applyFont="1" applyBorder="1"/>
    <xf numFmtId="0" fontId="17" fillId="2" borderId="28" xfId="0" applyNumberFormat="1" applyFont="1" applyFill="1" applyBorder="1" applyAlignment="1">
      <alignment horizontal="center" vertical="center" wrapText="1"/>
    </xf>
    <xf numFmtId="0" fontId="17" fillId="2" borderId="28" xfId="0" applyNumberFormat="1" applyFont="1" applyFill="1" applyBorder="1" applyAlignment="1">
      <alignment horizontal="left" vertical="center" wrapText="1"/>
    </xf>
    <xf numFmtId="164" fontId="10" fillId="0" borderId="28" xfId="1" applyNumberFormat="1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 vertical="center"/>
    </xf>
    <xf numFmtId="0" fontId="16" fillId="0" borderId="28" xfId="0" applyFont="1" applyFill="1" applyBorder="1" applyAlignment="1">
      <alignment horizontal="center" vertical="center"/>
    </xf>
    <xf numFmtId="10" fontId="11" fillId="0" borderId="0" xfId="0" applyNumberFormat="1" applyFont="1"/>
    <xf numFmtId="0" fontId="12" fillId="0" borderId="28" xfId="1" applyNumberFormat="1" applyFont="1" applyFill="1" applyBorder="1" applyAlignment="1">
      <alignment horizontal="center" vertical="center" wrapText="1"/>
    </xf>
    <xf numFmtId="10" fontId="18" fillId="0" borderId="0" xfId="1" applyNumberFormat="1" applyFont="1" applyAlignment="1">
      <alignment horizontal="center" vertical="top" wrapText="1"/>
    </xf>
    <xf numFmtId="0" fontId="18" fillId="0" borderId="0" xfId="1" applyNumberFormat="1" applyFont="1" applyAlignment="1">
      <alignment horizontal="center" vertical="top" wrapText="1"/>
    </xf>
    <xf numFmtId="0" fontId="12" fillId="10" borderId="28" xfId="1" applyNumberFormat="1" applyFont="1" applyFill="1" applyBorder="1" applyAlignment="1">
      <alignment horizontal="center" vertical="center" wrapText="1"/>
    </xf>
    <xf numFmtId="4" fontId="12" fillId="4" borderId="28" xfId="1" applyNumberFormat="1" applyFont="1" applyFill="1" applyBorder="1" applyAlignment="1">
      <alignment horizontal="center" vertical="center"/>
    </xf>
    <xf numFmtId="3" fontId="12" fillId="4" borderId="28" xfId="1" applyNumberFormat="1" applyFont="1" applyFill="1" applyBorder="1" applyAlignment="1">
      <alignment horizontal="center" vertical="center"/>
    </xf>
    <xf numFmtId="164" fontId="12" fillId="4" borderId="28" xfId="1" applyNumberFormat="1" applyFont="1" applyFill="1" applyBorder="1" applyAlignment="1">
      <alignment horizontal="center" vertical="center"/>
    </xf>
    <xf numFmtId="165" fontId="12" fillId="4" borderId="28" xfId="1" applyNumberFormat="1" applyFont="1" applyFill="1" applyBorder="1" applyAlignment="1">
      <alignment horizontal="center" vertical="center"/>
    </xf>
    <xf numFmtId="0" fontId="11" fillId="0" borderId="28" xfId="0" applyFont="1" applyBorder="1" applyAlignment="1">
      <alignment horizontal="left" vertical="center" wrapText="1"/>
    </xf>
    <xf numFmtId="0" fontId="11" fillId="3" borderId="28" xfId="0" applyFont="1" applyFill="1" applyBorder="1"/>
    <xf numFmtId="0" fontId="15" fillId="0" borderId="0" xfId="1" applyNumberFormat="1" applyFont="1" applyAlignment="1">
      <alignment vertical="top" wrapText="1"/>
    </xf>
    <xf numFmtId="164" fontId="17" fillId="0" borderId="28" xfId="2" applyFont="1" applyFill="1" applyBorder="1" applyAlignment="1">
      <alignment horizontal="center" vertical="center" wrapText="1"/>
    </xf>
    <xf numFmtId="0" fontId="12" fillId="0" borderId="39" xfId="1" applyNumberFormat="1" applyFont="1" applyFill="1" applyBorder="1" applyAlignment="1">
      <alignment vertical="center" wrapText="1"/>
    </xf>
    <xf numFmtId="164" fontId="10" fillId="3" borderId="28" xfId="1" applyNumberFormat="1" applyFont="1" applyFill="1" applyBorder="1" applyAlignment="1">
      <alignment vertical="center" wrapText="1"/>
    </xf>
    <xf numFmtId="4" fontId="12" fillId="4" borderId="28" xfId="1" applyNumberFormat="1" applyFont="1" applyFill="1" applyBorder="1" applyAlignment="1">
      <alignment horizontal="center" vertical="center"/>
    </xf>
    <xf numFmtId="0" fontId="17" fillId="2" borderId="28" xfId="0" applyNumberFormat="1" applyFont="1" applyFill="1" applyBorder="1" applyAlignment="1">
      <alignment horizontal="center" vertical="center" wrapText="1"/>
    </xf>
    <xf numFmtId="164" fontId="15" fillId="0" borderId="0" xfId="1" applyNumberFormat="1" applyFont="1" applyAlignment="1">
      <alignment vertical="top" wrapText="1"/>
    </xf>
    <xf numFmtId="0" fontId="7" fillId="0" borderId="1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4" fontId="5" fillId="4" borderId="11" xfId="1" applyNumberFormat="1" applyFont="1" applyFill="1" applyBorder="1" applyAlignment="1">
      <alignment horizontal="right" vertical="center"/>
    </xf>
    <xf numFmtId="4" fontId="5" fillId="4" borderId="14" xfId="1" applyNumberFormat="1" applyFont="1" applyFill="1" applyBorder="1" applyAlignment="1">
      <alignment horizontal="right" vertical="center"/>
    </xf>
    <xf numFmtId="0" fontId="3" fillId="0" borderId="11" xfId="1" applyNumberFormat="1" applyFont="1" applyBorder="1" applyAlignment="1">
      <alignment horizontal="right" vertical="center" wrapText="1"/>
    </xf>
    <xf numFmtId="0" fontId="3" fillId="0" borderId="14" xfId="1" applyNumberFormat="1" applyFont="1" applyBorder="1" applyAlignment="1">
      <alignment horizontal="right" vertical="center" wrapText="1"/>
    </xf>
    <xf numFmtId="0" fontId="3" fillId="0" borderId="10" xfId="1" applyNumberFormat="1" applyFont="1" applyBorder="1" applyAlignment="1">
      <alignment horizontal="right" vertical="center" wrapText="1"/>
    </xf>
    <xf numFmtId="0" fontId="5" fillId="0" borderId="11" xfId="1" applyNumberFormat="1" applyFont="1" applyFill="1" applyBorder="1" applyAlignment="1">
      <alignment horizontal="center" vertical="center"/>
    </xf>
    <xf numFmtId="0" fontId="5" fillId="0" borderId="14" xfId="1" applyNumberFormat="1" applyFont="1" applyFill="1" applyBorder="1" applyAlignment="1">
      <alignment horizontal="center" vertical="center"/>
    </xf>
    <xf numFmtId="0" fontId="5" fillId="0" borderId="10" xfId="1" applyNumberFormat="1" applyFont="1" applyFill="1" applyBorder="1" applyAlignment="1">
      <alignment horizontal="center" vertical="center"/>
    </xf>
    <xf numFmtId="0" fontId="4" fillId="0" borderId="0" xfId="1" applyNumberFormat="1" applyFont="1" applyAlignment="1">
      <alignment horizontal="right" vertical="top" wrapText="1"/>
    </xf>
    <xf numFmtId="0" fontId="4" fillId="4" borderId="12" xfId="1" applyNumberFormat="1" applyFont="1" applyFill="1" applyBorder="1" applyAlignment="1">
      <alignment horizontal="center" vertical="center" wrapText="1"/>
    </xf>
    <xf numFmtId="0" fontId="4" fillId="4" borderId="13" xfId="1" applyNumberFormat="1" applyFont="1" applyFill="1" applyBorder="1" applyAlignment="1">
      <alignment horizontal="center" vertical="center" wrapText="1"/>
    </xf>
    <xf numFmtId="0" fontId="4" fillId="4" borderId="6" xfId="1" applyNumberFormat="1" applyFont="1" applyFill="1" applyBorder="1" applyAlignment="1">
      <alignment horizontal="center" vertical="center" wrapText="1"/>
    </xf>
    <xf numFmtId="0" fontId="4" fillId="4" borderId="14" xfId="1" applyNumberFormat="1" applyFont="1" applyFill="1" applyBorder="1" applyAlignment="1">
      <alignment horizontal="center" vertical="center" wrapText="1"/>
    </xf>
    <xf numFmtId="0" fontId="4" fillId="4" borderId="7" xfId="1" applyNumberFormat="1" applyFont="1" applyFill="1" applyBorder="1" applyAlignment="1">
      <alignment horizontal="center" vertical="center" wrapText="1"/>
    </xf>
    <xf numFmtId="4" fontId="6" fillId="0" borderId="53" xfId="1" applyNumberFormat="1" applyFont="1" applyFill="1" applyBorder="1" applyAlignment="1">
      <alignment horizontal="center" vertical="center"/>
    </xf>
    <xf numFmtId="4" fontId="4" fillId="0" borderId="0" xfId="1" applyNumberFormat="1" applyFont="1" applyFill="1" applyBorder="1" applyAlignment="1">
      <alignment horizontal="center" vertical="center"/>
    </xf>
    <xf numFmtId="4" fontId="4" fillId="0" borderId="43" xfId="1" applyNumberFormat="1" applyFont="1" applyFill="1" applyBorder="1" applyAlignment="1">
      <alignment horizontal="center" vertical="center"/>
    </xf>
    <xf numFmtId="4" fontId="6" fillId="0" borderId="26" xfId="1" applyNumberFormat="1" applyFont="1" applyBorder="1" applyAlignment="1">
      <alignment horizontal="center" vertical="center"/>
    </xf>
    <xf numFmtId="4" fontId="6" fillId="0" borderId="27" xfId="1" applyNumberFormat="1" applyFont="1" applyBorder="1" applyAlignment="1">
      <alignment horizontal="center" vertical="center"/>
    </xf>
    <xf numFmtId="0" fontId="4" fillId="4" borderId="37" xfId="1" applyNumberFormat="1" applyFont="1" applyFill="1" applyBorder="1" applyAlignment="1">
      <alignment horizontal="center" vertical="center" wrapText="1"/>
    </xf>
    <xf numFmtId="0" fontId="4" fillId="4" borderId="38" xfId="1" applyNumberFormat="1" applyFont="1" applyFill="1" applyBorder="1" applyAlignment="1">
      <alignment horizontal="center" vertical="center" wrapText="1"/>
    </xf>
    <xf numFmtId="0" fontId="4" fillId="4" borderId="35" xfId="1" applyNumberFormat="1" applyFont="1" applyFill="1" applyBorder="1" applyAlignment="1">
      <alignment horizontal="center" vertical="center" wrapText="1"/>
    </xf>
    <xf numFmtId="0" fontId="4" fillId="4" borderId="36" xfId="1" applyNumberFormat="1" applyFont="1" applyFill="1" applyBorder="1" applyAlignment="1">
      <alignment horizontal="center" vertical="center" wrapText="1"/>
    </xf>
    <xf numFmtId="0" fontId="4" fillId="4" borderId="21" xfId="1" applyNumberFormat="1" applyFont="1" applyFill="1" applyBorder="1" applyAlignment="1">
      <alignment horizontal="center" vertical="center" wrapText="1"/>
    </xf>
    <xf numFmtId="0" fontId="4" fillId="4" borderId="3" xfId="1" applyNumberFormat="1" applyFont="1" applyFill="1" applyBorder="1" applyAlignment="1">
      <alignment horizontal="center" vertical="center" wrapText="1"/>
    </xf>
    <xf numFmtId="0" fontId="4" fillId="4" borderId="5" xfId="1" applyNumberFormat="1" applyFont="1" applyFill="1" applyBorder="1" applyAlignment="1">
      <alignment horizontal="center" vertical="center" wrapText="1"/>
    </xf>
    <xf numFmtId="0" fontId="4" fillId="4" borderId="17" xfId="1" applyNumberFormat="1" applyFont="1" applyFill="1" applyBorder="1" applyAlignment="1">
      <alignment horizontal="center" vertical="center" wrapText="1"/>
    </xf>
    <xf numFmtId="0" fontId="4" fillId="4" borderId="18" xfId="1" applyNumberFormat="1" applyFont="1" applyFill="1" applyBorder="1" applyAlignment="1">
      <alignment horizontal="center" vertical="center" wrapText="1"/>
    </xf>
    <xf numFmtId="0" fontId="4" fillId="4" borderId="2" xfId="1" applyNumberFormat="1" applyFont="1" applyFill="1" applyBorder="1" applyAlignment="1">
      <alignment horizontal="center" vertical="center" wrapText="1"/>
    </xf>
    <xf numFmtId="0" fontId="4" fillId="4" borderId="4" xfId="1" applyNumberFormat="1" applyFont="1" applyFill="1" applyBorder="1" applyAlignment="1">
      <alignment horizontal="center" vertical="center" wrapText="1"/>
    </xf>
    <xf numFmtId="0" fontId="10" fillId="0" borderId="11" xfId="1" applyNumberFormat="1" applyFont="1" applyFill="1" applyBorder="1" applyAlignment="1">
      <alignment horizontal="center" vertical="center"/>
    </xf>
    <xf numFmtId="0" fontId="10" fillId="0" borderId="14" xfId="1" applyNumberFormat="1" applyFont="1" applyFill="1" applyBorder="1" applyAlignment="1">
      <alignment horizontal="center" vertical="center"/>
    </xf>
    <xf numFmtId="0" fontId="10" fillId="0" borderId="10" xfId="1" applyNumberFormat="1" applyFont="1" applyFill="1" applyBorder="1" applyAlignment="1">
      <alignment horizontal="center" vertical="center"/>
    </xf>
    <xf numFmtId="0" fontId="10" fillId="0" borderId="11" xfId="1" applyNumberFormat="1" applyFont="1" applyBorder="1" applyAlignment="1">
      <alignment horizontal="right" vertical="center" wrapText="1"/>
    </xf>
    <xf numFmtId="0" fontId="10" fillId="0" borderId="14" xfId="1" applyNumberFormat="1" applyFont="1" applyBorder="1" applyAlignment="1">
      <alignment horizontal="right" vertical="center" wrapText="1"/>
    </xf>
    <xf numFmtId="0" fontId="10" fillId="0" borderId="10" xfId="1" applyNumberFormat="1" applyFont="1" applyBorder="1" applyAlignment="1">
      <alignment horizontal="right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0" xfId="1" applyNumberFormat="1" applyFont="1" applyAlignment="1">
      <alignment horizontal="right" vertical="top" wrapText="1"/>
    </xf>
    <xf numFmtId="0" fontId="12" fillId="0" borderId="2" xfId="1" applyNumberFormat="1" applyFont="1" applyFill="1" applyBorder="1" applyAlignment="1">
      <alignment horizontal="center" vertical="center" wrapText="1"/>
    </xf>
    <xf numFmtId="0" fontId="12" fillId="0" borderId="4" xfId="1" applyNumberFormat="1" applyFont="1" applyFill="1" applyBorder="1" applyAlignment="1">
      <alignment horizontal="center" vertical="center" wrapText="1"/>
    </xf>
    <xf numFmtId="0" fontId="12" fillId="0" borderId="3" xfId="1" applyNumberFormat="1" applyFont="1" applyFill="1" applyBorder="1" applyAlignment="1">
      <alignment horizontal="center" vertical="center" wrapText="1"/>
    </xf>
    <xf numFmtId="0" fontId="12" fillId="0" borderId="5" xfId="1" applyNumberFormat="1" applyFont="1" applyFill="1" applyBorder="1" applyAlignment="1">
      <alignment horizontal="center" vertical="center" wrapText="1"/>
    </xf>
    <xf numFmtId="0" fontId="12" fillId="0" borderId="17" xfId="1" applyNumberFormat="1" applyFont="1" applyFill="1" applyBorder="1" applyAlignment="1">
      <alignment horizontal="center" vertical="center" wrapText="1"/>
    </xf>
    <xf numFmtId="0" fontId="12" fillId="0" borderId="18" xfId="1" applyNumberFormat="1" applyFont="1" applyFill="1" applyBorder="1" applyAlignment="1">
      <alignment horizontal="center" vertical="center" wrapText="1"/>
    </xf>
    <xf numFmtId="0" fontId="12" fillId="0" borderId="37" xfId="1" applyNumberFormat="1" applyFont="1" applyFill="1" applyBorder="1" applyAlignment="1">
      <alignment horizontal="center" vertical="center" wrapText="1"/>
    </xf>
    <xf numFmtId="0" fontId="12" fillId="0" borderId="38" xfId="1" applyNumberFormat="1" applyFont="1" applyFill="1" applyBorder="1" applyAlignment="1">
      <alignment horizontal="center" vertical="center" wrapText="1"/>
    </xf>
    <xf numFmtId="0" fontId="12" fillId="0" borderId="35" xfId="1" applyNumberFormat="1" applyFont="1" applyFill="1" applyBorder="1" applyAlignment="1">
      <alignment horizontal="center" vertical="center" wrapText="1"/>
    </xf>
    <xf numFmtId="0" fontId="12" fillId="0" borderId="36" xfId="1" applyNumberFormat="1" applyFont="1" applyFill="1" applyBorder="1" applyAlignment="1">
      <alignment horizontal="center" vertical="center" wrapText="1"/>
    </xf>
    <xf numFmtId="0" fontId="12" fillId="0" borderId="12" xfId="1" applyNumberFormat="1" applyFont="1" applyFill="1" applyBorder="1" applyAlignment="1">
      <alignment horizontal="center" vertical="center" wrapText="1"/>
    </xf>
    <xf numFmtId="0" fontId="12" fillId="0" borderId="21" xfId="1" applyNumberFormat="1" applyFont="1" applyFill="1" applyBorder="1" applyAlignment="1">
      <alignment horizontal="center" vertical="center" wrapText="1"/>
    </xf>
    <xf numFmtId="0" fontId="12" fillId="0" borderId="13" xfId="1" applyNumberFormat="1" applyFont="1" applyFill="1" applyBorder="1" applyAlignment="1">
      <alignment horizontal="center" vertical="center" wrapText="1"/>
    </xf>
    <xf numFmtId="0" fontId="12" fillId="0" borderId="6" xfId="1" applyNumberFormat="1" applyFont="1" applyFill="1" applyBorder="1" applyAlignment="1">
      <alignment horizontal="center" vertical="center" wrapText="1"/>
    </xf>
    <xf numFmtId="0" fontId="12" fillId="0" borderId="14" xfId="1" applyNumberFormat="1" applyFont="1" applyFill="1" applyBorder="1" applyAlignment="1">
      <alignment horizontal="center" vertical="center" wrapText="1"/>
    </xf>
    <xf numFmtId="0" fontId="12" fillId="4" borderId="6" xfId="1" applyNumberFormat="1" applyFont="1" applyFill="1" applyBorder="1" applyAlignment="1">
      <alignment horizontal="center" vertical="center" wrapText="1"/>
    </xf>
    <xf numFmtId="0" fontId="12" fillId="4" borderId="14" xfId="1" applyNumberFormat="1" applyFont="1" applyFill="1" applyBorder="1" applyAlignment="1">
      <alignment horizontal="center" vertical="center" wrapText="1"/>
    </xf>
    <xf numFmtId="0" fontId="12" fillId="4" borderId="7" xfId="1" applyNumberFormat="1" applyFont="1" applyFill="1" applyBorder="1" applyAlignment="1">
      <alignment horizontal="center" vertical="center" wrapText="1"/>
    </xf>
    <xf numFmtId="4" fontId="10" fillId="0" borderId="11" xfId="1" applyNumberFormat="1" applyFont="1" applyFill="1" applyBorder="1" applyAlignment="1">
      <alignment horizontal="right" vertical="center"/>
    </xf>
    <xf numFmtId="4" fontId="10" fillId="0" borderId="14" xfId="1" applyNumberFormat="1" applyFont="1" applyFill="1" applyBorder="1" applyAlignment="1">
      <alignment horizontal="right" vertical="center"/>
    </xf>
    <xf numFmtId="4" fontId="13" fillId="0" borderId="25" xfId="1" applyNumberFormat="1" applyFont="1" applyBorder="1" applyAlignment="1">
      <alignment horizontal="center" vertical="center"/>
    </xf>
    <xf numFmtId="4" fontId="13" fillId="0" borderId="26" xfId="1" applyNumberFormat="1" applyFont="1" applyBorder="1" applyAlignment="1">
      <alignment horizontal="center" vertical="center"/>
    </xf>
    <xf numFmtId="0" fontId="12" fillId="0" borderId="7" xfId="1" applyNumberFormat="1" applyFont="1" applyFill="1" applyBorder="1" applyAlignment="1">
      <alignment horizontal="center" vertical="center" wrapText="1"/>
    </xf>
    <xf numFmtId="0" fontId="12" fillId="6" borderId="6" xfId="1" applyNumberFormat="1" applyFont="1" applyFill="1" applyBorder="1" applyAlignment="1">
      <alignment horizontal="center" vertical="center" wrapText="1"/>
    </xf>
    <xf numFmtId="0" fontId="12" fillId="6" borderId="14" xfId="1" applyNumberFormat="1" applyFont="1" applyFill="1" applyBorder="1" applyAlignment="1">
      <alignment horizontal="center" vertical="center" wrapText="1"/>
    </xf>
    <xf numFmtId="0" fontId="12" fillId="6" borderId="7" xfId="1" applyNumberFormat="1" applyFont="1" applyFill="1" applyBorder="1" applyAlignment="1">
      <alignment horizontal="center" vertical="center" wrapText="1"/>
    </xf>
    <xf numFmtId="0" fontId="12" fillId="9" borderId="6" xfId="1" applyNumberFormat="1" applyFont="1" applyFill="1" applyBorder="1" applyAlignment="1">
      <alignment horizontal="center" vertical="center" wrapText="1"/>
    </xf>
    <xf numFmtId="0" fontId="12" fillId="9" borderId="14" xfId="1" applyNumberFormat="1" applyFont="1" applyFill="1" applyBorder="1" applyAlignment="1">
      <alignment horizontal="center" vertical="center" wrapText="1"/>
    </xf>
    <xf numFmtId="0" fontId="12" fillId="9" borderId="7" xfId="1" applyNumberFormat="1" applyFont="1" applyFill="1" applyBorder="1" applyAlignment="1">
      <alignment horizontal="center" vertical="center" wrapText="1"/>
    </xf>
    <xf numFmtId="4" fontId="13" fillId="0" borderId="11" xfId="1" applyNumberFormat="1" applyFont="1" applyFill="1" applyBorder="1" applyAlignment="1">
      <alignment horizontal="center" vertical="center"/>
    </xf>
    <xf numFmtId="4" fontId="13" fillId="0" borderId="10" xfId="1" applyNumberFormat="1" applyFont="1" applyFill="1" applyBorder="1" applyAlignment="1">
      <alignment horizontal="center" vertical="center"/>
    </xf>
    <xf numFmtId="4" fontId="13" fillId="0" borderId="15" xfId="1" applyNumberFormat="1" applyFont="1" applyFill="1" applyBorder="1" applyAlignment="1">
      <alignment horizontal="center" vertical="center"/>
    </xf>
    <xf numFmtId="4" fontId="13" fillId="0" borderId="16" xfId="1" applyNumberFormat="1" applyFont="1" applyFill="1" applyBorder="1" applyAlignment="1">
      <alignment horizontal="center" vertical="center"/>
    </xf>
    <xf numFmtId="0" fontId="12" fillId="0" borderId="28" xfId="1" applyNumberFormat="1" applyFont="1" applyFill="1" applyBorder="1" applyAlignment="1">
      <alignment horizontal="center" vertical="center" wrapText="1"/>
    </xf>
    <xf numFmtId="4" fontId="12" fillId="4" borderId="28" xfId="1" applyNumberFormat="1" applyFont="1" applyFill="1" applyBorder="1" applyAlignment="1">
      <alignment horizontal="center" vertical="center"/>
    </xf>
    <xf numFmtId="0" fontId="12" fillId="10" borderId="28" xfId="1" applyNumberFormat="1" applyFont="1" applyFill="1" applyBorder="1" applyAlignment="1">
      <alignment horizontal="center" vertical="center" wrapText="1"/>
    </xf>
    <xf numFmtId="0" fontId="17" fillId="2" borderId="28" xfId="0" applyNumberFormat="1" applyFont="1" applyFill="1" applyBorder="1" applyAlignment="1">
      <alignment horizontal="center" vertical="center" wrapText="1"/>
    </xf>
    <xf numFmtId="0" fontId="12" fillId="0" borderId="39" xfId="1" applyNumberFormat="1" applyFont="1" applyFill="1" applyBorder="1" applyAlignment="1">
      <alignment horizontal="center" vertical="center" wrapText="1"/>
    </xf>
    <xf numFmtId="0" fontId="12" fillId="0" borderId="20" xfId="1" applyNumberFormat="1" applyFont="1" applyFill="1" applyBorder="1" applyAlignment="1">
      <alignment horizontal="center" vertical="center" wrapText="1"/>
    </xf>
    <xf numFmtId="0" fontId="12" fillId="0" borderId="40" xfId="1" applyNumberFormat="1" applyFont="1" applyFill="1" applyBorder="1" applyAlignment="1">
      <alignment horizontal="center" vertical="center" wrapText="1"/>
    </xf>
    <xf numFmtId="0" fontId="12" fillId="3" borderId="28" xfId="0" applyFont="1" applyFill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/>
    </xf>
    <xf numFmtId="0" fontId="16" fillId="3" borderId="28" xfId="0" applyFont="1" applyFill="1" applyBorder="1" applyAlignment="1">
      <alignment horizontal="center" vertical="center" wrapText="1"/>
    </xf>
    <xf numFmtId="0" fontId="12" fillId="0" borderId="29" xfId="1" applyNumberFormat="1" applyFont="1" applyBorder="1" applyAlignment="1">
      <alignment horizontal="left" vertical="center" wrapText="1"/>
    </xf>
    <xf numFmtId="0" fontId="12" fillId="0" borderId="59" xfId="1" applyNumberFormat="1" applyFont="1" applyBorder="1" applyAlignment="1">
      <alignment horizontal="left" vertical="center" wrapText="1"/>
    </xf>
    <xf numFmtId="0" fontId="12" fillId="0" borderId="48" xfId="1" applyNumberFormat="1" applyFont="1" applyBorder="1" applyAlignment="1">
      <alignment horizontal="left" vertical="center" wrapText="1"/>
    </xf>
    <xf numFmtId="0" fontId="12" fillId="7" borderId="6" xfId="1" applyNumberFormat="1" applyFont="1" applyFill="1" applyBorder="1" applyAlignment="1">
      <alignment horizontal="center" vertical="center" wrapText="1"/>
    </xf>
    <xf numFmtId="0" fontId="12" fillId="7" borderId="14" xfId="1" applyNumberFormat="1" applyFont="1" applyFill="1" applyBorder="1" applyAlignment="1">
      <alignment horizontal="center" vertical="center" wrapText="1"/>
    </xf>
    <xf numFmtId="0" fontId="12" fillId="8" borderId="6" xfId="1" applyNumberFormat="1" applyFont="1" applyFill="1" applyBorder="1" applyAlignment="1">
      <alignment horizontal="center" vertical="center" wrapText="1"/>
    </xf>
    <xf numFmtId="0" fontId="12" fillId="8" borderId="14" xfId="1" applyNumberFormat="1" applyFont="1" applyFill="1" applyBorder="1" applyAlignment="1">
      <alignment horizontal="center" vertical="center" wrapText="1"/>
    </xf>
    <xf numFmtId="0" fontId="12" fillId="8" borderId="7" xfId="1" applyNumberFormat="1" applyFont="1" applyFill="1" applyBorder="1" applyAlignment="1">
      <alignment horizontal="center" vertical="center" wrapText="1"/>
    </xf>
    <xf numFmtId="4" fontId="12" fillId="0" borderId="11" xfId="1" applyNumberFormat="1" applyFont="1" applyFill="1" applyBorder="1" applyAlignment="1">
      <alignment horizontal="center" vertical="center"/>
    </xf>
    <xf numFmtId="4" fontId="12" fillId="0" borderId="14" xfId="1" applyNumberFormat="1" applyFont="1" applyFill="1" applyBorder="1" applyAlignment="1">
      <alignment horizontal="center" vertical="center"/>
    </xf>
    <xf numFmtId="4" fontId="12" fillId="0" borderId="10" xfId="1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_Лист1" xfId="1" xr:uid="{00000000-0005-0000-0000-000001000000}"/>
    <cellStyle name="Финансовый" xfId="2" builtinId="3"/>
  </cellStyles>
  <dxfs count="0"/>
  <tableStyles count="0" defaultTableStyle="TableStyleMedium2" defaultPivotStyle="PivotStyleMedium9"/>
  <colors>
    <mruColors>
      <color rgb="FFFFFFCC"/>
      <color rgb="FFF666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W95"/>
  <sheetViews>
    <sheetView zoomScale="55" zoomScaleNormal="55" zoomScaleSheetLayoutView="110" workbookViewId="0">
      <selection sqref="A1:AG93"/>
    </sheetView>
  </sheetViews>
  <sheetFormatPr defaultColWidth="17.7109375" defaultRowHeight="21" x14ac:dyDescent="0.35"/>
  <cols>
    <col min="1" max="1" width="9.28515625" style="1" customWidth="1"/>
    <col min="2" max="2" width="22.140625" style="1" customWidth="1"/>
    <col min="3" max="3" width="106.28515625" style="1" customWidth="1"/>
    <col min="4" max="4" width="17.7109375" style="1"/>
    <col min="5" max="5" width="13.85546875" style="1" customWidth="1"/>
    <col min="6" max="6" width="26.85546875" style="1" bestFit="1" customWidth="1"/>
    <col min="7" max="8" width="26.7109375" style="1" customWidth="1"/>
    <col min="9" max="9" width="25" style="1" customWidth="1"/>
    <col min="10" max="10" width="25.42578125" style="1" customWidth="1"/>
    <col min="11" max="11" width="20.85546875" style="1" hidden="1" customWidth="1"/>
    <col min="12" max="12" width="21" style="1" bestFit="1" customWidth="1"/>
    <col min="13" max="13" width="20.85546875" style="1" customWidth="1"/>
    <col min="14" max="14" width="22.7109375" style="1" hidden="1" customWidth="1"/>
    <col min="15" max="15" width="21" style="1" bestFit="1" customWidth="1"/>
    <col min="16" max="17" width="21.140625" style="1" customWidth="1"/>
    <col min="18" max="18" width="24.5703125" style="1" customWidth="1"/>
    <col min="19" max="19" width="25.28515625" style="1" customWidth="1"/>
    <col min="20" max="20" width="22.85546875" style="1" customWidth="1"/>
    <col min="21" max="21" width="0" style="1" hidden="1" customWidth="1"/>
    <col min="22" max="22" width="21" style="1" customWidth="1"/>
    <col min="23" max="23" width="20.85546875" style="1" customWidth="1"/>
    <col min="24" max="24" width="0" style="1" hidden="1" customWidth="1"/>
    <col min="25" max="25" width="22.140625" style="92" customWidth="1"/>
    <col min="26" max="26" width="21.5703125" style="1" customWidth="1"/>
    <col min="27" max="27" width="34.85546875" style="1" hidden="1" customWidth="1"/>
    <col min="28" max="28" width="22.7109375" style="1" customWidth="1"/>
    <col min="29" max="29" width="21.85546875" style="1" customWidth="1"/>
    <col min="30" max="30" width="22.42578125" style="1" hidden="1" customWidth="1"/>
    <col min="31" max="31" width="17.85546875" style="92" bestFit="1" customWidth="1"/>
    <col min="32" max="32" width="28.42578125" style="1" customWidth="1"/>
    <col min="33" max="33" width="26.42578125" style="1" customWidth="1"/>
    <col min="34" max="16384" width="17.7109375" style="1"/>
  </cols>
  <sheetData>
    <row r="1" spans="1:101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01" ht="93" customHeight="1" x14ac:dyDescent="0.35">
      <c r="A2" s="461" t="s">
        <v>20</v>
      </c>
      <c r="B2" s="461"/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1"/>
      <c r="O2" s="461"/>
      <c r="P2" s="461"/>
      <c r="Q2" s="461"/>
      <c r="R2" s="461"/>
      <c r="S2" s="461"/>
      <c r="T2" s="461"/>
      <c r="U2" s="461"/>
      <c r="V2" s="461"/>
      <c r="W2" s="461"/>
      <c r="X2" s="461"/>
      <c r="Y2" s="461"/>
      <c r="Z2" s="461"/>
      <c r="AA2" s="461"/>
      <c r="AB2" s="461"/>
      <c r="AC2" s="461"/>
      <c r="AD2" s="461"/>
      <c r="AE2" s="461"/>
      <c r="AF2" s="461"/>
      <c r="AG2" s="461"/>
    </row>
    <row r="3" spans="1:101" ht="21.75" thickBot="1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01" ht="76.5" customHeight="1" thickBot="1" x14ac:dyDescent="0.4">
      <c r="A4" s="481" t="s">
        <v>0</v>
      </c>
      <c r="B4" s="477" t="s">
        <v>1</v>
      </c>
      <c r="C4" s="479" t="s">
        <v>2</v>
      </c>
      <c r="D4" s="472" t="s">
        <v>5</v>
      </c>
      <c r="E4" s="474" t="s">
        <v>4</v>
      </c>
      <c r="F4" s="462" t="s">
        <v>103</v>
      </c>
      <c r="G4" s="462" t="s">
        <v>102</v>
      </c>
      <c r="H4" s="462" t="s">
        <v>114</v>
      </c>
      <c r="I4" s="464" t="s">
        <v>96</v>
      </c>
      <c r="J4" s="465"/>
      <c r="K4" s="465"/>
      <c r="L4" s="464" t="s">
        <v>97</v>
      </c>
      <c r="M4" s="465"/>
      <c r="N4" s="466"/>
      <c r="O4" s="464" t="s">
        <v>98</v>
      </c>
      <c r="P4" s="465"/>
      <c r="Q4" s="464" t="s">
        <v>115</v>
      </c>
      <c r="R4" s="465"/>
      <c r="S4" s="464" t="s">
        <v>99</v>
      </c>
      <c r="T4" s="465"/>
      <c r="U4" s="466"/>
      <c r="V4" s="464" t="s">
        <v>100</v>
      </c>
      <c r="W4" s="465"/>
      <c r="X4" s="466"/>
      <c r="Y4" s="464" t="s">
        <v>101</v>
      </c>
      <c r="Z4" s="465"/>
      <c r="AA4" s="466"/>
      <c r="AB4" s="464" t="s">
        <v>107</v>
      </c>
      <c r="AC4" s="465"/>
      <c r="AD4" s="466"/>
      <c r="AE4" s="464" t="s">
        <v>106</v>
      </c>
      <c r="AF4" s="465"/>
      <c r="AG4" s="466"/>
    </row>
    <row r="5" spans="1:101" ht="122.25" customHeight="1" thickBot="1" x14ac:dyDescent="0.4">
      <c r="A5" s="482"/>
      <c r="B5" s="478"/>
      <c r="C5" s="480"/>
      <c r="D5" s="473"/>
      <c r="E5" s="475"/>
      <c r="F5" s="476"/>
      <c r="G5" s="463"/>
      <c r="H5" s="463"/>
      <c r="I5" s="63" t="s">
        <v>104</v>
      </c>
      <c r="J5" s="63" t="s">
        <v>105</v>
      </c>
      <c r="K5" s="63" t="s">
        <v>14</v>
      </c>
      <c r="L5" s="63" t="s">
        <v>104</v>
      </c>
      <c r="M5" s="63" t="s">
        <v>105</v>
      </c>
      <c r="N5" s="63" t="s">
        <v>14</v>
      </c>
      <c r="O5" s="63" t="s">
        <v>104</v>
      </c>
      <c r="P5" s="63" t="s">
        <v>105</v>
      </c>
      <c r="Q5" s="63" t="s">
        <v>104</v>
      </c>
      <c r="R5" s="63" t="s">
        <v>105</v>
      </c>
      <c r="S5" s="63" t="s">
        <v>104</v>
      </c>
      <c r="T5" s="63" t="s">
        <v>105</v>
      </c>
      <c r="U5" s="63" t="s">
        <v>14</v>
      </c>
      <c r="V5" s="63" t="s">
        <v>104</v>
      </c>
      <c r="W5" s="63" t="s">
        <v>105</v>
      </c>
      <c r="X5" s="63" t="s">
        <v>14</v>
      </c>
      <c r="Y5" s="64" t="s">
        <v>104</v>
      </c>
      <c r="Z5" s="65" t="s">
        <v>105</v>
      </c>
      <c r="AA5" s="65" t="s">
        <v>14</v>
      </c>
      <c r="AB5" s="65" t="s">
        <v>104</v>
      </c>
      <c r="AC5" s="65" t="s">
        <v>105</v>
      </c>
      <c r="AD5" s="65" t="s">
        <v>14</v>
      </c>
      <c r="AE5" s="64" t="s">
        <v>108</v>
      </c>
      <c r="AF5" s="64" t="s">
        <v>109</v>
      </c>
      <c r="AG5" s="65" t="s">
        <v>105</v>
      </c>
    </row>
    <row r="6" spans="1:101" ht="36.75" customHeight="1" thickBot="1" x14ac:dyDescent="0.4">
      <c r="A6" s="5"/>
      <c r="B6" s="6"/>
      <c r="C6" s="470" t="s">
        <v>21</v>
      </c>
      <c r="D6" s="470"/>
      <c r="E6" s="470"/>
      <c r="F6" s="470"/>
      <c r="G6" s="470"/>
      <c r="H6" s="470"/>
      <c r="I6" s="470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1"/>
      <c r="Y6" s="12"/>
      <c r="Z6" s="8"/>
      <c r="AA6" s="8"/>
      <c r="AB6" s="8"/>
      <c r="AC6" s="8"/>
      <c r="AD6" s="8"/>
      <c r="AE6" s="12"/>
      <c r="AF6" s="8"/>
    </row>
    <row r="7" spans="1:101" s="95" customFormat="1" ht="50.25" customHeight="1" x14ac:dyDescent="0.35">
      <c r="A7" s="13">
        <v>1</v>
      </c>
      <c r="B7" s="26" t="s">
        <v>59</v>
      </c>
      <c r="C7" s="26" t="s">
        <v>22</v>
      </c>
      <c r="D7" s="27" t="s">
        <v>8</v>
      </c>
      <c r="E7" s="66">
        <v>14</v>
      </c>
      <c r="F7" s="67">
        <v>35200</v>
      </c>
      <c r="G7" s="66">
        <f>E7*F7</f>
        <v>492800</v>
      </c>
      <c r="H7" s="67"/>
      <c r="I7" s="122">
        <v>35500</v>
      </c>
      <c r="J7" s="29">
        <f>I7*E7</f>
        <v>497000</v>
      </c>
      <c r="K7" s="30"/>
      <c r="L7" s="28"/>
      <c r="M7" s="29"/>
      <c r="N7" s="31"/>
      <c r="O7" s="32"/>
      <c r="P7" s="128"/>
      <c r="Q7" s="132">
        <v>37200</v>
      </c>
      <c r="R7" s="33">
        <f>Q7*E7</f>
        <v>520800</v>
      </c>
      <c r="S7" s="131">
        <v>32550</v>
      </c>
      <c r="T7" s="69">
        <f t="shared" ref="T7:T17" si="0">S7*E7</f>
        <v>455700</v>
      </c>
      <c r="U7" s="30"/>
      <c r="V7" s="18"/>
      <c r="W7" s="34"/>
      <c r="X7" s="35"/>
      <c r="Y7" s="18"/>
      <c r="Z7" s="34"/>
      <c r="AA7" s="35"/>
      <c r="AB7" s="18"/>
      <c r="AC7" s="34"/>
      <c r="AD7" s="36"/>
      <c r="AE7" s="20">
        <v>964.62</v>
      </c>
      <c r="AF7" s="22">
        <f>AE7*58.52</f>
        <v>56449.562400000003</v>
      </c>
      <c r="AG7" s="93">
        <f>AF7*E7</f>
        <v>790293.87360000005</v>
      </c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94"/>
      <c r="BH7" s="94"/>
      <c r="BI7" s="94"/>
      <c r="BJ7" s="94"/>
      <c r="BK7" s="94"/>
      <c r="BL7" s="94"/>
      <c r="BM7" s="94"/>
      <c r="BN7" s="94"/>
      <c r="BO7" s="94"/>
      <c r="BP7" s="94"/>
      <c r="BQ7" s="94"/>
      <c r="BR7" s="94"/>
      <c r="BS7" s="94"/>
      <c r="BT7" s="94"/>
      <c r="BU7" s="94"/>
      <c r="BV7" s="94"/>
      <c r="BW7" s="94"/>
      <c r="BX7" s="94"/>
      <c r="BY7" s="94"/>
      <c r="BZ7" s="94"/>
      <c r="CA7" s="94"/>
      <c r="CB7" s="94"/>
      <c r="CC7" s="94"/>
      <c r="CD7" s="94"/>
      <c r="CE7" s="94"/>
      <c r="CF7" s="94"/>
      <c r="CG7" s="94"/>
      <c r="CH7" s="94"/>
      <c r="CI7" s="94"/>
      <c r="CJ7" s="94"/>
      <c r="CK7" s="94"/>
      <c r="CL7" s="94"/>
      <c r="CM7" s="94"/>
      <c r="CN7" s="94"/>
      <c r="CO7" s="94"/>
      <c r="CP7" s="94"/>
      <c r="CQ7" s="94"/>
      <c r="CR7" s="94"/>
      <c r="CS7" s="94"/>
      <c r="CT7" s="94"/>
      <c r="CU7" s="94"/>
      <c r="CV7" s="94"/>
      <c r="CW7" s="94"/>
    </row>
    <row r="8" spans="1:101" s="7" customFormat="1" ht="50.25" customHeight="1" x14ac:dyDescent="0.25">
      <c r="A8" s="13">
        <v>2</v>
      </c>
      <c r="B8" s="13" t="s">
        <v>60</v>
      </c>
      <c r="C8" s="13" t="s">
        <v>23</v>
      </c>
      <c r="D8" s="27" t="s">
        <v>8</v>
      </c>
      <c r="E8" s="66">
        <v>300</v>
      </c>
      <c r="F8" s="67">
        <v>540</v>
      </c>
      <c r="G8" s="66">
        <f t="shared" ref="G8:G43" si="1">E8*F8</f>
        <v>162000</v>
      </c>
      <c r="H8" s="67"/>
      <c r="I8" s="123"/>
      <c r="J8" s="37"/>
      <c r="K8" s="38"/>
      <c r="L8" s="71">
        <v>540</v>
      </c>
      <c r="M8" s="72">
        <f>L8*E8</f>
        <v>162000</v>
      </c>
      <c r="N8" s="38"/>
      <c r="O8" s="16"/>
      <c r="P8" s="41"/>
      <c r="Q8" s="133"/>
      <c r="R8" s="46"/>
      <c r="S8" s="123">
        <v>3030</v>
      </c>
      <c r="T8" s="37">
        <f t="shared" si="0"/>
        <v>909000</v>
      </c>
      <c r="U8" s="38"/>
      <c r="V8" s="16"/>
      <c r="W8" s="40"/>
      <c r="X8" s="39"/>
      <c r="Y8" s="16"/>
      <c r="Z8" s="40"/>
      <c r="AA8" s="39"/>
      <c r="AB8" s="16"/>
      <c r="AC8" s="40"/>
      <c r="AD8" s="41"/>
      <c r="AE8" s="15">
        <v>36.08</v>
      </c>
      <c r="AF8" s="23">
        <f t="shared" ref="AF8:AF43" si="2">AE8*58.52</f>
        <v>2111.4016000000001</v>
      </c>
      <c r="AG8" s="96">
        <f>AF8*E8</f>
        <v>633420.4800000001</v>
      </c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</row>
    <row r="9" spans="1:101" s="7" customFormat="1" ht="50.25" customHeight="1" x14ac:dyDescent="0.25">
      <c r="A9" s="13">
        <v>3</v>
      </c>
      <c r="B9" s="13" t="s">
        <v>61</v>
      </c>
      <c r="C9" s="13" t="s">
        <v>24</v>
      </c>
      <c r="D9" s="27" t="s">
        <v>8</v>
      </c>
      <c r="E9" s="66">
        <v>14</v>
      </c>
      <c r="F9" s="67">
        <v>32401</v>
      </c>
      <c r="G9" s="66">
        <f t="shared" si="1"/>
        <v>453614</v>
      </c>
      <c r="H9" s="67"/>
      <c r="I9" s="123">
        <v>29132</v>
      </c>
      <c r="J9" s="37">
        <f>I9*E9</f>
        <v>407848</v>
      </c>
      <c r="K9" s="38"/>
      <c r="L9" s="16"/>
      <c r="M9" s="39"/>
      <c r="N9" s="38"/>
      <c r="O9" s="16"/>
      <c r="P9" s="41"/>
      <c r="Q9" s="16">
        <v>29600</v>
      </c>
      <c r="R9" s="46">
        <f t="shared" ref="R9:R42" si="3">Q9*E9</f>
        <v>414400</v>
      </c>
      <c r="S9" s="126">
        <v>21330</v>
      </c>
      <c r="T9" s="73">
        <f t="shared" si="0"/>
        <v>298620</v>
      </c>
      <c r="U9" s="38"/>
      <c r="V9" s="16"/>
      <c r="W9" s="40"/>
      <c r="X9" s="39"/>
      <c r="Y9" s="16"/>
      <c r="Z9" s="40"/>
      <c r="AA9" s="39"/>
      <c r="AB9" s="16"/>
      <c r="AC9" s="40"/>
      <c r="AD9" s="41"/>
      <c r="AE9" s="15">
        <v>702.79</v>
      </c>
      <c r="AF9" s="23">
        <f t="shared" si="2"/>
        <v>41127.270799999998</v>
      </c>
      <c r="AG9" s="96">
        <f>AF9*E9</f>
        <v>575781.79119999998</v>
      </c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</row>
    <row r="10" spans="1:101" s="95" customFormat="1" ht="50.25" customHeight="1" x14ac:dyDescent="0.35">
      <c r="A10" s="13">
        <v>4</v>
      </c>
      <c r="B10" s="26" t="s">
        <v>62</v>
      </c>
      <c r="C10" s="26" t="s">
        <v>25</v>
      </c>
      <c r="D10" s="27" t="s">
        <v>8</v>
      </c>
      <c r="E10" s="66">
        <v>7</v>
      </c>
      <c r="F10" s="67">
        <v>4500</v>
      </c>
      <c r="G10" s="66">
        <f t="shared" si="1"/>
        <v>31500</v>
      </c>
      <c r="H10" s="67"/>
      <c r="I10" s="124"/>
      <c r="J10" s="37"/>
      <c r="K10" s="43"/>
      <c r="L10" s="42"/>
      <c r="M10" s="39"/>
      <c r="N10" s="44"/>
      <c r="O10" s="45"/>
      <c r="P10" s="129"/>
      <c r="Q10" s="45"/>
      <c r="R10" s="46"/>
      <c r="S10" s="124">
        <v>37660</v>
      </c>
      <c r="T10" s="37">
        <f t="shared" si="0"/>
        <v>263620</v>
      </c>
      <c r="U10" s="43"/>
      <c r="V10" s="19"/>
      <c r="W10" s="47"/>
      <c r="X10" s="48"/>
      <c r="Y10" s="74">
        <v>4257.42</v>
      </c>
      <c r="Z10" s="75">
        <f>Y10*E10</f>
        <v>29801.940000000002</v>
      </c>
      <c r="AA10" s="48"/>
      <c r="AB10" s="19">
        <v>4500</v>
      </c>
      <c r="AC10" s="47">
        <f>AB10*E10</f>
        <v>31500</v>
      </c>
      <c r="AD10" s="49"/>
      <c r="AE10" s="21"/>
      <c r="AF10" s="23"/>
      <c r="AG10" s="96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4"/>
      <c r="BK10" s="94"/>
      <c r="BL10" s="94"/>
      <c r="BM10" s="94"/>
      <c r="BN10" s="94"/>
      <c r="BO10" s="94"/>
      <c r="BP10" s="94"/>
      <c r="BQ10" s="94"/>
      <c r="BR10" s="94"/>
      <c r="BS10" s="94"/>
      <c r="BT10" s="94"/>
      <c r="BU10" s="94"/>
      <c r="BV10" s="94"/>
      <c r="BW10" s="94"/>
      <c r="BX10" s="94"/>
      <c r="BY10" s="94"/>
      <c r="BZ10" s="94"/>
      <c r="CA10" s="94"/>
      <c r="CB10" s="94"/>
      <c r="CC10" s="94"/>
      <c r="CD10" s="94"/>
      <c r="CE10" s="94"/>
      <c r="CF10" s="94"/>
      <c r="CG10" s="94"/>
      <c r="CH10" s="94"/>
      <c r="CI10" s="94"/>
      <c r="CJ10" s="94"/>
      <c r="CK10" s="94"/>
      <c r="CL10" s="94"/>
      <c r="CM10" s="94"/>
      <c r="CN10" s="94"/>
      <c r="CO10" s="94"/>
      <c r="CP10" s="94"/>
      <c r="CQ10" s="94"/>
      <c r="CR10" s="94"/>
      <c r="CS10" s="94"/>
      <c r="CT10" s="94"/>
      <c r="CU10" s="94"/>
      <c r="CV10" s="94"/>
      <c r="CW10" s="94"/>
    </row>
    <row r="11" spans="1:101" s="7" customFormat="1" ht="50.25" customHeight="1" x14ac:dyDescent="0.25">
      <c r="A11" s="13">
        <v>5</v>
      </c>
      <c r="B11" s="13" t="s">
        <v>63</v>
      </c>
      <c r="C11" s="13" t="s">
        <v>26</v>
      </c>
      <c r="D11" s="27" t="s">
        <v>8</v>
      </c>
      <c r="E11" s="66">
        <v>6</v>
      </c>
      <c r="F11" s="67">
        <v>88724.4</v>
      </c>
      <c r="G11" s="66">
        <f t="shared" si="1"/>
        <v>532346.39999999991</v>
      </c>
      <c r="H11" s="67"/>
      <c r="I11" s="123">
        <v>96921</v>
      </c>
      <c r="J11" s="37">
        <f>I11*E11</f>
        <v>581526</v>
      </c>
      <c r="K11" s="38"/>
      <c r="L11" s="16"/>
      <c r="M11" s="39"/>
      <c r="N11" s="38"/>
      <c r="O11" s="16"/>
      <c r="P11" s="41"/>
      <c r="Q11" s="16">
        <v>124900</v>
      </c>
      <c r="R11" s="46">
        <f t="shared" si="3"/>
        <v>749400</v>
      </c>
      <c r="S11" s="123">
        <v>101980</v>
      </c>
      <c r="T11" s="37">
        <f t="shared" si="0"/>
        <v>611880</v>
      </c>
      <c r="U11" s="38"/>
      <c r="V11" s="71">
        <v>78492</v>
      </c>
      <c r="W11" s="76">
        <f>V11*E11</f>
        <v>470952</v>
      </c>
      <c r="X11" s="39"/>
      <c r="Y11" s="16"/>
      <c r="Z11" s="47"/>
      <c r="AA11" s="39"/>
      <c r="AB11" s="16"/>
      <c r="AC11" s="47"/>
      <c r="AD11" s="41"/>
      <c r="AE11" s="15">
        <v>2809.91</v>
      </c>
      <c r="AF11" s="23">
        <f t="shared" si="2"/>
        <v>164435.9332</v>
      </c>
      <c r="AG11" s="96">
        <f t="shared" ref="AG11:AG43" si="4">AF11*E11</f>
        <v>986615.59920000006</v>
      </c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</row>
    <row r="12" spans="1:101" s="7" customFormat="1" ht="50.25" customHeight="1" x14ac:dyDescent="0.25">
      <c r="A12" s="13">
        <v>6</v>
      </c>
      <c r="B12" s="13" t="s">
        <v>64</v>
      </c>
      <c r="C12" s="13" t="s">
        <v>27</v>
      </c>
      <c r="D12" s="27" t="s">
        <v>8</v>
      </c>
      <c r="E12" s="66">
        <v>300</v>
      </c>
      <c r="F12" s="67">
        <v>710</v>
      </c>
      <c r="G12" s="66">
        <f t="shared" si="1"/>
        <v>213000</v>
      </c>
      <c r="H12" s="67"/>
      <c r="I12" s="123"/>
      <c r="J12" s="37"/>
      <c r="K12" s="38"/>
      <c r="L12" s="71">
        <v>710</v>
      </c>
      <c r="M12" s="72">
        <f>L12*E12</f>
        <v>213000</v>
      </c>
      <c r="N12" s="38"/>
      <c r="O12" s="16"/>
      <c r="P12" s="41"/>
      <c r="Q12" s="16"/>
      <c r="R12" s="46"/>
      <c r="S12" s="123">
        <v>3530</v>
      </c>
      <c r="T12" s="37">
        <f t="shared" si="0"/>
        <v>1059000</v>
      </c>
      <c r="U12" s="38"/>
      <c r="V12" s="16"/>
      <c r="W12" s="40"/>
      <c r="X12" s="39"/>
      <c r="Y12" s="16"/>
      <c r="Z12" s="47"/>
      <c r="AA12" s="39"/>
      <c r="AB12" s="16"/>
      <c r="AC12" s="47"/>
      <c r="AD12" s="41"/>
      <c r="AE12" s="15">
        <v>17.32</v>
      </c>
      <c r="AF12" s="23">
        <f t="shared" si="2"/>
        <v>1013.5664</v>
      </c>
      <c r="AG12" s="96">
        <f t="shared" si="4"/>
        <v>304069.92000000004</v>
      </c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</row>
    <row r="13" spans="1:101" s="95" customFormat="1" ht="50.25" customHeight="1" x14ac:dyDescent="0.35">
      <c r="A13" s="13">
        <v>7</v>
      </c>
      <c r="B13" s="26" t="s">
        <v>65</v>
      </c>
      <c r="C13" s="26" t="s">
        <v>28</v>
      </c>
      <c r="D13" s="27" t="s">
        <v>8</v>
      </c>
      <c r="E13" s="66">
        <v>7</v>
      </c>
      <c r="F13" s="67">
        <v>2000</v>
      </c>
      <c r="G13" s="66">
        <f t="shared" si="1"/>
        <v>14000</v>
      </c>
      <c r="H13" s="67"/>
      <c r="I13" s="124"/>
      <c r="J13" s="37"/>
      <c r="K13" s="43"/>
      <c r="L13" s="42"/>
      <c r="M13" s="39"/>
      <c r="N13" s="44"/>
      <c r="O13" s="45"/>
      <c r="P13" s="129"/>
      <c r="Q13" s="45"/>
      <c r="R13" s="46"/>
      <c r="S13" s="124">
        <v>18800</v>
      </c>
      <c r="T13" s="37">
        <f t="shared" si="0"/>
        <v>131600</v>
      </c>
      <c r="U13" s="43"/>
      <c r="V13" s="19"/>
      <c r="W13" s="40"/>
      <c r="X13" s="48"/>
      <c r="Y13" s="74">
        <v>1902.54</v>
      </c>
      <c r="Z13" s="75">
        <f>Y13*E13</f>
        <v>13317.779999999999</v>
      </c>
      <c r="AA13" s="96"/>
      <c r="AB13" s="19">
        <v>2000</v>
      </c>
      <c r="AC13" s="47">
        <f>AB13*E13</f>
        <v>14000</v>
      </c>
      <c r="AD13" s="49"/>
      <c r="AE13" s="21"/>
      <c r="AF13" s="23"/>
      <c r="AG13" s="96">
        <f t="shared" si="4"/>
        <v>0</v>
      </c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4"/>
      <c r="BD13" s="94"/>
      <c r="BE13" s="94"/>
      <c r="BF13" s="94"/>
      <c r="BG13" s="94"/>
      <c r="BH13" s="94"/>
      <c r="BI13" s="94"/>
      <c r="BJ13" s="94"/>
      <c r="BK13" s="94"/>
      <c r="BL13" s="94"/>
      <c r="BM13" s="94"/>
      <c r="BN13" s="94"/>
      <c r="BO13" s="94"/>
      <c r="BP13" s="94"/>
      <c r="BQ13" s="94"/>
      <c r="BR13" s="94"/>
      <c r="BS13" s="94"/>
      <c r="BT13" s="94"/>
      <c r="BU13" s="94"/>
      <c r="BV13" s="94"/>
      <c r="BW13" s="94"/>
      <c r="BX13" s="94"/>
      <c r="BY13" s="94"/>
      <c r="BZ13" s="94"/>
      <c r="CA13" s="94"/>
      <c r="CB13" s="94"/>
      <c r="CC13" s="94"/>
      <c r="CD13" s="94"/>
      <c r="CE13" s="94"/>
      <c r="CF13" s="94"/>
      <c r="CG13" s="94"/>
      <c r="CH13" s="94"/>
      <c r="CI13" s="94"/>
      <c r="CJ13" s="94"/>
      <c r="CK13" s="94"/>
      <c r="CL13" s="94"/>
      <c r="CM13" s="94"/>
      <c r="CN13" s="94"/>
      <c r="CO13" s="94"/>
      <c r="CP13" s="94"/>
      <c r="CQ13" s="94"/>
      <c r="CR13" s="94"/>
      <c r="CS13" s="94"/>
      <c r="CT13" s="94"/>
      <c r="CU13" s="94"/>
      <c r="CV13" s="94"/>
      <c r="CW13" s="94"/>
    </row>
    <row r="14" spans="1:101" s="7" customFormat="1" ht="50.25" customHeight="1" x14ac:dyDescent="0.25">
      <c r="A14" s="13">
        <v>8</v>
      </c>
      <c r="B14" s="13" t="s">
        <v>66</v>
      </c>
      <c r="C14" s="13" t="s">
        <v>29</v>
      </c>
      <c r="D14" s="27" t="s">
        <v>8</v>
      </c>
      <c r="E14" s="66">
        <v>6</v>
      </c>
      <c r="F14" s="67">
        <v>25000</v>
      </c>
      <c r="G14" s="66">
        <f t="shared" si="1"/>
        <v>150000</v>
      </c>
      <c r="H14" s="67"/>
      <c r="I14" s="123"/>
      <c r="J14" s="37"/>
      <c r="K14" s="38"/>
      <c r="L14" s="71">
        <v>2500</v>
      </c>
      <c r="M14" s="72">
        <f>L14*E14</f>
        <v>15000</v>
      </c>
      <c r="N14" s="38"/>
      <c r="O14" s="16"/>
      <c r="P14" s="41"/>
      <c r="Q14" s="16">
        <v>27300</v>
      </c>
      <c r="R14" s="46">
        <f t="shared" si="3"/>
        <v>163800</v>
      </c>
      <c r="S14" s="123">
        <v>31340</v>
      </c>
      <c r="T14" s="37">
        <f t="shared" si="0"/>
        <v>188040</v>
      </c>
      <c r="U14" s="38"/>
      <c r="V14" s="16"/>
      <c r="W14" s="40"/>
      <c r="X14" s="39"/>
      <c r="Y14" s="16"/>
      <c r="Z14" s="47"/>
      <c r="AA14" s="39"/>
      <c r="AB14" s="16"/>
      <c r="AC14" s="47"/>
      <c r="AD14" s="41"/>
      <c r="AE14" s="15">
        <v>1661.05</v>
      </c>
      <c r="AF14" s="23">
        <f t="shared" si="2"/>
        <v>97204.646000000008</v>
      </c>
      <c r="AG14" s="96">
        <f t="shared" si="4"/>
        <v>583227.87600000005</v>
      </c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</row>
    <row r="15" spans="1:101" s="7" customFormat="1" ht="50.25" customHeight="1" x14ac:dyDescent="0.25">
      <c r="A15" s="13">
        <v>9</v>
      </c>
      <c r="B15" s="13" t="s">
        <v>67</v>
      </c>
      <c r="C15" s="13" t="s">
        <v>30</v>
      </c>
      <c r="D15" s="27" t="s">
        <v>8</v>
      </c>
      <c r="E15" s="66">
        <v>8</v>
      </c>
      <c r="F15" s="67">
        <v>850</v>
      </c>
      <c r="G15" s="66">
        <f t="shared" si="1"/>
        <v>6800</v>
      </c>
      <c r="H15" s="67"/>
      <c r="I15" s="123"/>
      <c r="J15" s="37"/>
      <c r="K15" s="38"/>
      <c r="L15" s="71">
        <v>850</v>
      </c>
      <c r="M15" s="72">
        <f>L15*E15</f>
        <v>6800</v>
      </c>
      <c r="N15" s="38"/>
      <c r="O15" s="16"/>
      <c r="P15" s="41"/>
      <c r="Q15" s="16"/>
      <c r="R15" s="46"/>
      <c r="S15" s="123">
        <v>2890</v>
      </c>
      <c r="T15" s="37">
        <f t="shared" si="0"/>
        <v>23120</v>
      </c>
      <c r="U15" s="38"/>
      <c r="V15" s="16"/>
      <c r="W15" s="40"/>
      <c r="X15" s="39"/>
      <c r="Y15" s="16"/>
      <c r="Z15" s="47"/>
      <c r="AA15" s="39"/>
      <c r="AB15" s="16"/>
      <c r="AC15" s="47"/>
      <c r="AD15" s="41"/>
      <c r="AE15" s="15">
        <v>31.11</v>
      </c>
      <c r="AF15" s="23">
        <f t="shared" si="2"/>
        <v>1820.5572</v>
      </c>
      <c r="AG15" s="96">
        <f t="shared" si="4"/>
        <v>14564.4576</v>
      </c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</row>
    <row r="16" spans="1:101" s="95" customFormat="1" ht="50.25" customHeight="1" x14ac:dyDescent="0.35">
      <c r="A16" s="13">
        <v>10</v>
      </c>
      <c r="B16" s="26" t="s">
        <v>68</v>
      </c>
      <c r="C16" s="26" t="s">
        <v>31</v>
      </c>
      <c r="D16" s="27" t="s">
        <v>8</v>
      </c>
      <c r="E16" s="66">
        <v>14</v>
      </c>
      <c r="F16" s="67">
        <v>85222</v>
      </c>
      <c r="G16" s="66">
        <f t="shared" si="1"/>
        <v>1193108</v>
      </c>
      <c r="H16" s="67"/>
      <c r="I16" s="125">
        <v>89900</v>
      </c>
      <c r="J16" s="73">
        <f>I16*E16</f>
        <v>1258600</v>
      </c>
      <c r="K16" s="43"/>
      <c r="L16" s="42"/>
      <c r="M16" s="39"/>
      <c r="N16" s="44"/>
      <c r="O16" s="45"/>
      <c r="P16" s="129"/>
      <c r="Q16" s="45"/>
      <c r="R16" s="46"/>
      <c r="S16" s="124">
        <v>97470</v>
      </c>
      <c r="T16" s="37">
        <f t="shared" si="0"/>
        <v>1364580</v>
      </c>
      <c r="U16" s="43"/>
      <c r="V16" s="19"/>
      <c r="W16" s="40"/>
      <c r="X16" s="48"/>
      <c r="Y16" s="19"/>
      <c r="Z16" s="47"/>
      <c r="AA16" s="48"/>
      <c r="AB16" s="19"/>
      <c r="AC16" s="47"/>
      <c r="AD16" s="49"/>
      <c r="AE16" s="21">
        <v>3114.41</v>
      </c>
      <c r="AF16" s="23">
        <f t="shared" si="2"/>
        <v>182255.2732</v>
      </c>
      <c r="AG16" s="96">
        <f t="shared" si="4"/>
        <v>2551573.8248000001</v>
      </c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  <c r="BP16" s="94"/>
      <c r="BQ16" s="94"/>
      <c r="BR16" s="94"/>
      <c r="BS16" s="94"/>
      <c r="BT16" s="94"/>
      <c r="BU16" s="94"/>
      <c r="BV16" s="94"/>
      <c r="BW16" s="94"/>
      <c r="BX16" s="94"/>
      <c r="BY16" s="94"/>
      <c r="BZ16" s="94"/>
      <c r="CA16" s="94"/>
      <c r="CB16" s="94"/>
      <c r="CC16" s="94"/>
      <c r="CD16" s="94"/>
      <c r="CE16" s="94"/>
      <c r="CF16" s="94"/>
      <c r="CG16" s="94"/>
      <c r="CH16" s="94"/>
      <c r="CI16" s="94"/>
      <c r="CJ16" s="94"/>
      <c r="CK16" s="94"/>
      <c r="CL16" s="94"/>
      <c r="CM16" s="94"/>
      <c r="CN16" s="94"/>
      <c r="CO16" s="94"/>
      <c r="CP16" s="94"/>
      <c r="CQ16" s="94"/>
      <c r="CR16" s="94"/>
      <c r="CS16" s="94"/>
      <c r="CT16" s="94"/>
      <c r="CU16" s="94"/>
      <c r="CV16" s="94"/>
      <c r="CW16" s="94"/>
    </row>
    <row r="17" spans="1:101" s="7" customFormat="1" ht="50.25" customHeight="1" x14ac:dyDescent="0.25">
      <c r="A17" s="13">
        <v>11</v>
      </c>
      <c r="B17" s="13" t="s">
        <v>69</v>
      </c>
      <c r="C17" s="13" t="s">
        <v>32</v>
      </c>
      <c r="D17" s="27" t="s">
        <v>8</v>
      </c>
      <c r="E17" s="66">
        <v>8</v>
      </c>
      <c r="F17" s="67">
        <v>16500</v>
      </c>
      <c r="G17" s="66">
        <f t="shared" si="1"/>
        <v>132000</v>
      </c>
      <c r="H17" s="67"/>
      <c r="I17" s="123"/>
      <c r="J17" s="37"/>
      <c r="K17" s="38"/>
      <c r="L17" s="77">
        <v>16500</v>
      </c>
      <c r="M17" s="79">
        <f>L17*E17</f>
        <v>132000</v>
      </c>
      <c r="N17" s="38"/>
      <c r="O17" s="16">
        <v>20420.43</v>
      </c>
      <c r="P17" s="41">
        <f>O17*E17</f>
        <v>163363.44</v>
      </c>
      <c r="Q17" s="16">
        <v>21500</v>
      </c>
      <c r="R17" s="46">
        <f t="shared" si="3"/>
        <v>172000</v>
      </c>
      <c r="S17" s="126">
        <v>11870</v>
      </c>
      <c r="T17" s="73">
        <f t="shared" si="0"/>
        <v>94960</v>
      </c>
      <c r="U17" s="38"/>
      <c r="V17" s="50"/>
      <c r="W17" s="40"/>
      <c r="X17" s="39"/>
      <c r="Y17" s="16"/>
      <c r="Z17" s="47"/>
      <c r="AA17" s="39"/>
      <c r="AB17" s="16"/>
      <c r="AC17" s="47"/>
      <c r="AD17" s="41"/>
      <c r="AE17" s="15">
        <v>465.6</v>
      </c>
      <c r="AF17" s="23">
        <f t="shared" si="2"/>
        <v>27246.912000000004</v>
      </c>
      <c r="AG17" s="96">
        <f t="shared" si="4"/>
        <v>217975.29600000003</v>
      </c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</row>
    <row r="18" spans="1:101" s="7" customFormat="1" ht="50.25" customHeight="1" x14ac:dyDescent="0.25">
      <c r="A18" s="13">
        <v>12</v>
      </c>
      <c r="B18" s="13" t="s">
        <v>70</v>
      </c>
      <c r="C18" s="13" t="s">
        <v>33</v>
      </c>
      <c r="D18" s="27" t="s">
        <v>8</v>
      </c>
      <c r="E18" s="66">
        <v>140</v>
      </c>
      <c r="F18" s="67">
        <v>5600</v>
      </c>
      <c r="G18" s="66">
        <f t="shared" si="1"/>
        <v>784000</v>
      </c>
      <c r="H18" s="67"/>
      <c r="I18" s="123"/>
      <c r="J18" s="37"/>
      <c r="K18" s="38"/>
      <c r="L18" s="71">
        <v>5600</v>
      </c>
      <c r="M18" s="72">
        <f>L18*E18</f>
        <v>784000</v>
      </c>
      <c r="N18" s="38"/>
      <c r="O18" s="16"/>
      <c r="P18" s="41"/>
      <c r="Q18" s="16"/>
      <c r="R18" s="46"/>
      <c r="S18" s="123"/>
      <c r="T18" s="37"/>
      <c r="U18" s="38"/>
      <c r="V18" s="16">
        <v>7490</v>
      </c>
      <c r="W18" s="40">
        <f>V18*E18</f>
        <v>1048600</v>
      </c>
      <c r="X18" s="39"/>
      <c r="Y18" s="16"/>
      <c r="Z18" s="47"/>
      <c r="AA18" s="39"/>
      <c r="AB18" s="16"/>
      <c r="AC18" s="47"/>
      <c r="AD18" s="41"/>
      <c r="AE18" s="15"/>
      <c r="AF18" s="23"/>
      <c r="AG18" s="96">
        <f t="shared" si="4"/>
        <v>0</v>
      </c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</row>
    <row r="19" spans="1:101" s="95" customFormat="1" ht="50.25" customHeight="1" x14ac:dyDescent="0.35">
      <c r="A19" s="13">
        <v>13</v>
      </c>
      <c r="B19" s="26" t="s">
        <v>71</v>
      </c>
      <c r="C19" s="26" t="s">
        <v>34</v>
      </c>
      <c r="D19" s="27" t="s">
        <v>8</v>
      </c>
      <c r="E19" s="66">
        <v>6</v>
      </c>
      <c r="F19" s="67">
        <v>4500</v>
      </c>
      <c r="G19" s="66">
        <f t="shared" si="1"/>
        <v>27000</v>
      </c>
      <c r="H19" s="67"/>
      <c r="I19" s="124"/>
      <c r="J19" s="37"/>
      <c r="K19" s="43"/>
      <c r="L19" s="80">
        <v>4500</v>
      </c>
      <c r="M19" s="79">
        <f>L19*E19</f>
        <v>27000</v>
      </c>
      <c r="N19" s="44"/>
      <c r="O19" s="45">
        <v>7430.21</v>
      </c>
      <c r="P19" s="41">
        <f>O19*E19</f>
        <v>44581.26</v>
      </c>
      <c r="Q19" s="16"/>
      <c r="R19" s="46"/>
      <c r="S19" s="125">
        <v>3040</v>
      </c>
      <c r="T19" s="73">
        <f t="shared" ref="T19:T29" si="5">S19*E19</f>
        <v>18240</v>
      </c>
      <c r="U19" s="43"/>
      <c r="V19" s="19"/>
      <c r="W19" s="40"/>
      <c r="X19" s="48"/>
      <c r="Y19" s="19"/>
      <c r="Z19" s="47"/>
      <c r="AA19" s="48"/>
      <c r="AB19" s="19"/>
      <c r="AC19" s="47"/>
      <c r="AD19" s="49"/>
      <c r="AE19" s="21"/>
      <c r="AF19" s="23"/>
      <c r="AG19" s="96">
        <f t="shared" si="4"/>
        <v>0</v>
      </c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4"/>
      <c r="CV19" s="94"/>
      <c r="CW19" s="94"/>
    </row>
    <row r="20" spans="1:101" s="7" customFormat="1" ht="50.25" customHeight="1" x14ac:dyDescent="0.25">
      <c r="A20" s="13">
        <v>14</v>
      </c>
      <c r="B20" s="13" t="s">
        <v>72</v>
      </c>
      <c r="C20" s="13" t="s">
        <v>35</v>
      </c>
      <c r="D20" s="27" t="s">
        <v>8</v>
      </c>
      <c r="E20" s="66">
        <v>140</v>
      </c>
      <c r="F20" s="67">
        <v>540</v>
      </c>
      <c r="G20" s="66">
        <f t="shared" si="1"/>
        <v>75600</v>
      </c>
      <c r="H20" s="67"/>
      <c r="I20" s="123"/>
      <c r="J20" s="37"/>
      <c r="K20" s="38"/>
      <c r="L20" s="77">
        <v>540</v>
      </c>
      <c r="M20" s="79">
        <f>L20*E20</f>
        <v>75600</v>
      </c>
      <c r="N20" s="38"/>
      <c r="O20" s="16"/>
      <c r="P20" s="41"/>
      <c r="Q20" s="16"/>
      <c r="R20" s="46"/>
      <c r="S20" s="123">
        <v>1810</v>
      </c>
      <c r="T20" s="37">
        <f t="shared" si="5"/>
        <v>253400</v>
      </c>
      <c r="U20" s="38"/>
      <c r="V20" s="16"/>
      <c r="W20" s="40"/>
      <c r="X20" s="39"/>
      <c r="Y20" s="16"/>
      <c r="Z20" s="47"/>
      <c r="AA20" s="39"/>
      <c r="AB20" s="16"/>
      <c r="AC20" s="47"/>
      <c r="AD20" s="41"/>
      <c r="AE20" s="15">
        <v>9.0299999999999994</v>
      </c>
      <c r="AF20" s="81">
        <f t="shared" si="2"/>
        <v>528.43560000000002</v>
      </c>
      <c r="AG20" s="97">
        <f t="shared" si="4"/>
        <v>73980.983999999997</v>
      </c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</row>
    <row r="21" spans="1:101" s="7" customFormat="1" ht="50.25" customHeight="1" x14ac:dyDescent="0.25">
      <c r="A21" s="13">
        <v>15</v>
      </c>
      <c r="B21" s="13" t="s">
        <v>73</v>
      </c>
      <c r="C21" s="13" t="s">
        <v>36</v>
      </c>
      <c r="D21" s="27" t="s">
        <v>8</v>
      </c>
      <c r="E21" s="66">
        <v>35</v>
      </c>
      <c r="F21" s="67">
        <v>50</v>
      </c>
      <c r="G21" s="66">
        <f t="shared" si="1"/>
        <v>1750</v>
      </c>
      <c r="H21" s="67"/>
      <c r="I21" s="123"/>
      <c r="J21" s="37"/>
      <c r="K21" s="38"/>
      <c r="L21" s="16"/>
      <c r="M21" s="39"/>
      <c r="N21" s="38"/>
      <c r="O21" s="16"/>
      <c r="P21" s="41"/>
      <c r="Q21" s="16"/>
      <c r="R21" s="46"/>
      <c r="S21" s="123">
        <v>27390</v>
      </c>
      <c r="T21" s="37">
        <f t="shared" si="5"/>
        <v>958650</v>
      </c>
      <c r="U21" s="38"/>
      <c r="V21" s="16"/>
      <c r="W21" s="40"/>
      <c r="X21" s="39"/>
      <c r="Y21" s="16">
        <v>47.46</v>
      </c>
      <c r="Z21" s="47">
        <f>Y21*E21</f>
        <v>1661.1000000000001</v>
      </c>
      <c r="AA21" s="39"/>
      <c r="AB21" s="16">
        <v>50</v>
      </c>
      <c r="AC21" s="47">
        <f>AB21*E21</f>
        <v>1750</v>
      </c>
      <c r="AD21" s="41"/>
      <c r="AE21" s="15"/>
      <c r="AF21" s="23"/>
      <c r="AG21" s="96">
        <f t="shared" si="4"/>
        <v>0</v>
      </c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</row>
    <row r="22" spans="1:101" s="95" customFormat="1" ht="50.25" customHeight="1" x14ac:dyDescent="0.35">
      <c r="A22" s="13">
        <v>16</v>
      </c>
      <c r="B22" s="26" t="s">
        <v>74</v>
      </c>
      <c r="C22" s="26" t="s">
        <v>37</v>
      </c>
      <c r="D22" s="27" t="s">
        <v>8</v>
      </c>
      <c r="E22" s="66">
        <v>12</v>
      </c>
      <c r="F22" s="67">
        <v>34856</v>
      </c>
      <c r="G22" s="66">
        <f t="shared" si="1"/>
        <v>418272</v>
      </c>
      <c r="H22" s="67"/>
      <c r="I22" s="124">
        <v>37295</v>
      </c>
      <c r="J22" s="37">
        <f>I22*E22</f>
        <v>447540</v>
      </c>
      <c r="K22" s="43"/>
      <c r="L22" s="42"/>
      <c r="M22" s="39"/>
      <c r="N22" s="44"/>
      <c r="O22" s="45"/>
      <c r="P22" s="41"/>
      <c r="Q22" s="16">
        <v>33200</v>
      </c>
      <c r="R22" s="46">
        <f t="shared" si="3"/>
        <v>398400</v>
      </c>
      <c r="S22" s="125">
        <v>28080</v>
      </c>
      <c r="T22" s="73">
        <f t="shared" si="5"/>
        <v>336960</v>
      </c>
      <c r="U22" s="43"/>
      <c r="V22" s="19"/>
      <c r="W22" s="40"/>
      <c r="X22" s="48"/>
      <c r="Y22" s="19"/>
      <c r="Z22" s="47"/>
      <c r="AA22" s="48"/>
      <c r="AB22" s="19"/>
      <c r="AC22" s="47"/>
      <c r="AD22" s="49"/>
      <c r="AE22" s="21">
        <v>808.34</v>
      </c>
      <c r="AF22" s="23">
        <f t="shared" si="2"/>
        <v>47304.056800000006</v>
      </c>
      <c r="AG22" s="96">
        <f t="shared" si="4"/>
        <v>567648.68160000001</v>
      </c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4"/>
      <c r="CU22" s="94"/>
      <c r="CV22" s="94"/>
      <c r="CW22" s="94"/>
    </row>
    <row r="23" spans="1:101" s="7" customFormat="1" ht="50.25" customHeight="1" x14ac:dyDescent="0.25">
      <c r="A23" s="13">
        <v>17</v>
      </c>
      <c r="B23" s="13" t="s">
        <v>75</v>
      </c>
      <c r="C23" s="13" t="s">
        <v>38</v>
      </c>
      <c r="D23" s="27" t="s">
        <v>8</v>
      </c>
      <c r="E23" s="66">
        <v>7</v>
      </c>
      <c r="F23" s="67">
        <v>68585</v>
      </c>
      <c r="G23" s="66">
        <f t="shared" si="1"/>
        <v>480095</v>
      </c>
      <c r="H23" s="67"/>
      <c r="I23" s="126">
        <v>68585</v>
      </c>
      <c r="J23" s="73">
        <f>I23*E23</f>
        <v>480095</v>
      </c>
      <c r="K23" s="38"/>
      <c r="L23" s="16"/>
      <c r="M23" s="39"/>
      <c r="N23" s="38"/>
      <c r="O23" s="16"/>
      <c r="P23" s="41"/>
      <c r="Q23" s="16">
        <v>87000</v>
      </c>
      <c r="R23" s="46">
        <f t="shared" si="3"/>
        <v>609000</v>
      </c>
      <c r="S23" s="123">
        <v>90340</v>
      </c>
      <c r="T23" s="37">
        <f t="shared" si="5"/>
        <v>632380</v>
      </c>
      <c r="U23" s="38"/>
      <c r="V23" s="16"/>
      <c r="W23" s="40"/>
      <c r="X23" s="39"/>
      <c r="Y23" s="16"/>
      <c r="Z23" s="47"/>
      <c r="AA23" s="39"/>
      <c r="AB23" s="16"/>
      <c r="AC23" s="47"/>
      <c r="AD23" s="41"/>
      <c r="AE23" s="15">
        <v>1783.58</v>
      </c>
      <c r="AF23" s="23">
        <f t="shared" si="2"/>
        <v>104375.10159999999</v>
      </c>
      <c r="AG23" s="96">
        <f t="shared" si="4"/>
        <v>730625.71120000002</v>
      </c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</row>
    <row r="24" spans="1:101" s="7" customFormat="1" ht="50.25" customHeight="1" x14ac:dyDescent="0.25">
      <c r="A24" s="13">
        <v>18</v>
      </c>
      <c r="B24" s="13" t="s">
        <v>76</v>
      </c>
      <c r="C24" s="13" t="s">
        <v>39</v>
      </c>
      <c r="D24" s="27" t="s">
        <v>8</v>
      </c>
      <c r="E24" s="66">
        <v>70</v>
      </c>
      <c r="F24" s="67">
        <v>2160</v>
      </c>
      <c r="G24" s="66">
        <f t="shared" si="1"/>
        <v>151200</v>
      </c>
      <c r="H24" s="67"/>
      <c r="I24" s="123"/>
      <c r="J24" s="37"/>
      <c r="K24" s="38"/>
      <c r="L24" s="71">
        <v>2160</v>
      </c>
      <c r="M24" s="72">
        <f>L24*E24</f>
        <v>151200</v>
      </c>
      <c r="N24" s="38"/>
      <c r="O24" s="16"/>
      <c r="P24" s="41"/>
      <c r="Q24" s="16"/>
      <c r="R24" s="46"/>
      <c r="S24" s="123">
        <v>10860</v>
      </c>
      <c r="T24" s="37">
        <f t="shared" si="5"/>
        <v>760200</v>
      </c>
      <c r="U24" s="38"/>
      <c r="V24" s="16"/>
      <c r="W24" s="40"/>
      <c r="X24" s="39"/>
      <c r="Y24" s="16"/>
      <c r="Z24" s="47"/>
      <c r="AA24" s="39"/>
      <c r="AB24" s="16"/>
      <c r="AC24" s="47"/>
      <c r="AD24" s="41"/>
      <c r="AE24" s="15">
        <v>72.680000000000007</v>
      </c>
      <c r="AF24" s="23">
        <f t="shared" si="2"/>
        <v>4253.2336000000005</v>
      </c>
      <c r="AG24" s="96">
        <f t="shared" si="4"/>
        <v>297726.35200000001</v>
      </c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</row>
    <row r="25" spans="1:101" s="95" customFormat="1" ht="50.25" customHeight="1" x14ac:dyDescent="0.35">
      <c r="A25" s="13">
        <v>19</v>
      </c>
      <c r="B25" s="26" t="s">
        <v>77</v>
      </c>
      <c r="C25" s="26" t="s">
        <v>40</v>
      </c>
      <c r="D25" s="27" t="s">
        <v>8</v>
      </c>
      <c r="E25" s="66">
        <v>12</v>
      </c>
      <c r="F25" s="67">
        <v>30500</v>
      </c>
      <c r="G25" s="66">
        <f t="shared" si="1"/>
        <v>366000</v>
      </c>
      <c r="H25" s="67"/>
      <c r="I25" s="124"/>
      <c r="J25" s="37"/>
      <c r="K25" s="43"/>
      <c r="L25" s="42"/>
      <c r="M25" s="39"/>
      <c r="N25" s="44"/>
      <c r="O25" s="45"/>
      <c r="P25" s="41"/>
      <c r="Q25" s="16"/>
      <c r="R25" s="46"/>
      <c r="S25" s="124">
        <v>39090</v>
      </c>
      <c r="T25" s="37">
        <f t="shared" si="5"/>
        <v>469080</v>
      </c>
      <c r="U25" s="43"/>
      <c r="V25" s="19"/>
      <c r="W25" s="40"/>
      <c r="X25" s="48"/>
      <c r="Y25" s="74">
        <v>28975.42</v>
      </c>
      <c r="Z25" s="75">
        <f>Y25*E25</f>
        <v>347705.04</v>
      </c>
      <c r="AA25" s="48"/>
      <c r="AB25" s="19">
        <v>30500</v>
      </c>
      <c r="AC25" s="47">
        <f>AB25*E25</f>
        <v>366000</v>
      </c>
      <c r="AD25" s="49"/>
      <c r="AE25" s="21"/>
      <c r="AF25" s="23"/>
      <c r="AG25" s="96">
        <f t="shared" si="4"/>
        <v>0</v>
      </c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</row>
    <row r="26" spans="1:101" s="7" customFormat="1" ht="50.25" customHeight="1" x14ac:dyDescent="0.25">
      <c r="A26" s="13">
        <v>20</v>
      </c>
      <c r="B26" s="13" t="s">
        <v>78</v>
      </c>
      <c r="C26" s="13" t="s">
        <v>41</v>
      </c>
      <c r="D26" s="27" t="s">
        <v>8</v>
      </c>
      <c r="E26" s="66">
        <v>7</v>
      </c>
      <c r="F26" s="67">
        <v>140000</v>
      </c>
      <c r="G26" s="66">
        <f t="shared" si="1"/>
        <v>980000</v>
      </c>
      <c r="H26" s="67"/>
      <c r="I26" s="123"/>
      <c r="J26" s="37"/>
      <c r="K26" s="38"/>
      <c r="L26" s="16"/>
      <c r="M26" s="39"/>
      <c r="N26" s="38"/>
      <c r="O26" s="16"/>
      <c r="P26" s="41"/>
      <c r="Q26" s="16"/>
      <c r="R26" s="46"/>
      <c r="S26" s="126">
        <v>83800</v>
      </c>
      <c r="T26" s="73">
        <f t="shared" si="5"/>
        <v>586600</v>
      </c>
      <c r="U26" s="38"/>
      <c r="V26" s="16"/>
      <c r="W26" s="40"/>
      <c r="X26" s="39"/>
      <c r="Y26" s="16">
        <v>133000</v>
      </c>
      <c r="Z26" s="47">
        <f>Y26*E26</f>
        <v>931000</v>
      </c>
      <c r="AA26" s="39"/>
      <c r="AB26" s="16">
        <v>140000</v>
      </c>
      <c r="AC26" s="47">
        <f>AB26*E26</f>
        <v>980000</v>
      </c>
      <c r="AD26" s="41"/>
      <c r="AE26" s="15"/>
      <c r="AF26" s="23"/>
      <c r="AG26" s="96">
        <f t="shared" si="4"/>
        <v>0</v>
      </c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</row>
    <row r="27" spans="1:101" s="7" customFormat="1" ht="50.25" customHeight="1" x14ac:dyDescent="0.25">
      <c r="A27" s="13">
        <v>21</v>
      </c>
      <c r="B27" s="13" t="s">
        <v>79</v>
      </c>
      <c r="C27" s="13" t="s">
        <v>42</v>
      </c>
      <c r="D27" s="27" t="s">
        <v>8</v>
      </c>
      <c r="E27" s="66">
        <v>7</v>
      </c>
      <c r="F27" s="67">
        <v>21123</v>
      </c>
      <c r="G27" s="66">
        <f t="shared" si="1"/>
        <v>147861</v>
      </c>
      <c r="H27" s="67"/>
      <c r="I27" s="123">
        <v>69479</v>
      </c>
      <c r="J27" s="37">
        <f>I27*E27</f>
        <v>486353</v>
      </c>
      <c r="K27" s="38"/>
      <c r="L27" s="16"/>
      <c r="M27" s="39"/>
      <c r="N27" s="38"/>
      <c r="O27" s="16"/>
      <c r="P27" s="41"/>
      <c r="Q27" s="16">
        <v>69500</v>
      </c>
      <c r="R27" s="46">
        <f t="shared" si="3"/>
        <v>486500</v>
      </c>
      <c r="S27" s="123">
        <v>38790</v>
      </c>
      <c r="T27" s="37">
        <f t="shared" si="5"/>
        <v>271530</v>
      </c>
      <c r="U27" s="38"/>
      <c r="V27" s="71">
        <v>21123</v>
      </c>
      <c r="W27" s="76">
        <f>V27*E27</f>
        <v>147861</v>
      </c>
      <c r="X27" s="39"/>
      <c r="Y27" s="16"/>
      <c r="Z27" s="47"/>
      <c r="AA27" s="39"/>
      <c r="AB27" s="16"/>
      <c r="AC27" s="47"/>
      <c r="AD27" s="41"/>
      <c r="AE27" s="15">
        <v>1368.99</v>
      </c>
      <c r="AF27" s="23">
        <f t="shared" si="2"/>
        <v>80113.294800000003</v>
      </c>
      <c r="AG27" s="96">
        <f t="shared" si="4"/>
        <v>560793.06359999999</v>
      </c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</row>
    <row r="28" spans="1:101" s="95" customFormat="1" ht="50.25" customHeight="1" x14ac:dyDescent="0.35">
      <c r="A28" s="13">
        <v>22</v>
      </c>
      <c r="B28" s="26" t="s">
        <v>80</v>
      </c>
      <c r="C28" s="26" t="s">
        <v>43</v>
      </c>
      <c r="D28" s="27" t="s">
        <v>8</v>
      </c>
      <c r="E28" s="66">
        <v>18</v>
      </c>
      <c r="F28" s="67">
        <v>2050</v>
      </c>
      <c r="G28" s="66">
        <f t="shared" si="1"/>
        <v>36900</v>
      </c>
      <c r="H28" s="67"/>
      <c r="I28" s="124"/>
      <c r="J28" s="37"/>
      <c r="K28" s="43"/>
      <c r="L28" s="78">
        <v>2050</v>
      </c>
      <c r="M28" s="72">
        <f>L28*E28</f>
        <v>36900</v>
      </c>
      <c r="N28" s="44"/>
      <c r="O28" s="45"/>
      <c r="P28" s="41"/>
      <c r="Q28" s="16">
        <v>11000</v>
      </c>
      <c r="R28" s="46">
        <f t="shared" si="3"/>
        <v>198000</v>
      </c>
      <c r="S28" s="124">
        <v>2770</v>
      </c>
      <c r="T28" s="37">
        <f t="shared" si="5"/>
        <v>49860</v>
      </c>
      <c r="U28" s="43"/>
      <c r="V28" s="19"/>
      <c r="W28" s="40"/>
      <c r="X28" s="48"/>
      <c r="Y28" s="19"/>
      <c r="Z28" s="47"/>
      <c r="AA28" s="48"/>
      <c r="AB28" s="19"/>
      <c r="AC28" s="47"/>
      <c r="AD28" s="49"/>
      <c r="AE28" s="21">
        <v>116.08</v>
      </c>
      <c r="AF28" s="23">
        <f t="shared" si="2"/>
        <v>6793.0016000000005</v>
      </c>
      <c r="AG28" s="96">
        <f t="shared" si="4"/>
        <v>122274.02880000001</v>
      </c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4"/>
      <c r="BW28" s="94"/>
      <c r="BX28" s="94"/>
      <c r="BY28" s="94"/>
      <c r="BZ28" s="94"/>
      <c r="CA28" s="94"/>
      <c r="CB28" s="94"/>
      <c r="CC28" s="94"/>
      <c r="CD28" s="94"/>
      <c r="CE28" s="94"/>
      <c r="CF28" s="94"/>
      <c r="CG28" s="94"/>
      <c r="CH28" s="94"/>
      <c r="CI28" s="94"/>
      <c r="CJ28" s="94"/>
      <c r="CK28" s="94"/>
      <c r="CL28" s="94"/>
      <c r="CM28" s="94"/>
      <c r="CN28" s="94"/>
      <c r="CO28" s="94"/>
      <c r="CP28" s="94"/>
      <c r="CQ28" s="94"/>
      <c r="CR28" s="94"/>
      <c r="CS28" s="94"/>
      <c r="CT28" s="94"/>
      <c r="CU28" s="94"/>
      <c r="CV28" s="94"/>
      <c r="CW28" s="94"/>
    </row>
    <row r="29" spans="1:101" s="7" customFormat="1" ht="50.25" customHeight="1" x14ac:dyDescent="0.25">
      <c r="A29" s="13">
        <v>23</v>
      </c>
      <c r="B29" s="13" t="s">
        <v>81</v>
      </c>
      <c r="C29" s="13" t="s">
        <v>44</v>
      </c>
      <c r="D29" s="27" t="s">
        <v>8</v>
      </c>
      <c r="E29" s="66">
        <v>12</v>
      </c>
      <c r="F29" s="67">
        <v>39553</v>
      </c>
      <c r="G29" s="66">
        <f t="shared" si="1"/>
        <v>474636</v>
      </c>
      <c r="H29" s="67"/>
      <c r="I29" s="126">
        <v>41926</v>
      </c>
      <c r="J29" s="73">
        <f>I29*E29</f>
        <v>503112</v>
      </c>
      <c r="K29" s="38"/>
      <c r="L29" s="16"/>
      <c r="M29" s="39"/>
      <c r="N29" s="38"/>
      <c r="O29" s="16"/>
      <c r="P29" s="41"/>
      <c r="Q29" s="16">
        <v>43200</v>
      </c>
      <c r="R29" s="46">
        <f t="shared" si="3"/>
        <v>518400</v>
      </c>
      <c r="S29" s="123">
        <v>45610</v>
      </c>
      <c r="T29" s="37">
        <f t="shared" si="5"/>
        <v>547320</v>
      </c>
      <c r="U29" s="38"/>
      <c r="V29" s="16"/>
      <c r="W29" s="40"/>
      <c r="X29" s="39"/>
      <c r="Y29" s="16"/>
      <c r="Z29" s="47"/>
      <c r="AA29" s="39"/>
      <c r="AB29" s="16"/>
      <c r="AC29" s="47"/>
      <c r="AD29" s="41"/>
      <c r="AE29" s="15">
        <v>1021.2</v>
      </c>
      <c r="AF29" s="23">
        <f t="shared" si="2"/>
        <v>59760.624000000003</v>
      </c>
      <c r="AG29" s="96">
        <f t="shared" si="4"/>
        <v>717127.48800000001</v>
      </c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</row>
    <row r="30" spans="1:101" s="7" customFormat="1" ht="50.25" customHeight="1" x14ac:dyDescent="0.25">
      <c r="A30" s="13">
        <v>24</v>
      </c>
      <c r="B30" s="13" t="s">
        <v>82</v>
      </c>
      <c r="C30" s="13" t="s">
        <v>45</v>
      </c>
      <c r="D30" s="27" t="s">
        <v>8</v>
      </c>
      <c r="E30" s="66">
        <v>14</v>
      </c>
      <c r="F30" s="67">
        <v>28520</v>
      </c>
      <c r="G30" s="66">
        <f t="shared" si="1"/>
        <v>399280</v>
      </c>
      <c r="H30" s="67"/>
      <c r="I30" s="123">
        <v>21000</v>
      </c>
      <c r="J30" s="37">
        <f>I30*E30</f>
        <v>294000</v>
      </c>
      <c r="K30" s="38"/>
      <c r="L30" s="16"/>
      <c r="M30" s="39"/>
      <c r="N30" s="38"/>
      <c r="O30" s="16"/>
      <c r="P30" s="41"/>
      <c r="Q30" s="16"/>
      <c r="R30" s="46"/>
      <c r="S30" s="123"/>
      <c r="T30" s="37"/>
      <c r="U30" s="38"/>
      <c r="V30" s="71">
        <v>8343</v>
      </c>
      <c r="W30" s="76">
        <f>V30*E30</f>
        <v>116802</v>
      </c>
      <c r="X30" s="39"/>
      <c r="Y30" s="16"/>
      <c r="Z30" s="47"/>
      <c r="AA30" s="39"/>
      <c r="AB30" s="16"/>
      <c r="AC30" s="47"/>
      <c r="AD30" s="41"/>
      <c r="AE30" s="15">
        <v>475.64</v>
      </c>
      <c r="AF30" s="23">
        <f t="shared" si="2"/>
        <v>27834.452799999999</v>
      </c>
      <c r="AG30" s="96">
        <f t="shared" si="4"/>
        <v>389682.33919999999</v>
      </c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</row>
    <row r="31" spans="1:101" s="7" customFormat="1" ht="50.25" customHeight="1" x14ac:dyDescent="0.25">
      <c r="A31" s="13">
        <v>25</v>
      </c>
      <c r="B31" s="13" t="s">
        <v>83</v>
      </c>
      <c r="C31" s="13" t="s">
        <v>46</v>
      </c>
      <c r="D31" s="27" t="s">
        <v>8</v>
      </c>
      <c r="E31" s="66">
        <v>7</v>
      </c>
      <c r="F31" s="67">
        <v>109930</v>
      </c>
      <c r="G31" s="66">
        <f t="shared" si="1"/>
        <v>769510</v>
      </c>
      <c r="H31" s="67"/>
      <c r="I31" s="123">
        <v>94500</v>
      </c>
      <c r="J31" s="37">
        <f>I31*E31</f>
        <v>661500</v>
      </c>
      <c r="K31" s="38"/>
      <c r="L31" s="16"/>
      <c r="M31" s="39"/>
      <c r="N31" s="38"/>
      <c r="O31" s="16"/>
      <c r="P31" s="41"/>
      <c r="Q31" s="16">
        <v>47900</v>
      </c>
      <c r="R31" s="46">
        <f t="shared" si="3"/>
        <v>335300</v>
      </c>
      <c r="S31" s="126">
        <v>54580</v>
      </c>
      <c r="T31" s="73">
        <f>S31*E31</f>
        <v>382060</v>
      </c>
      <c r="U31" s="38"/>
      <c r="V31" s="16">
        <v>129472</v>
      </c>
      <c r="W31" s="40">
        <f>V31*E31</f>
        <v>906304</v>
      </c>
      <c r="X31" s="39"/>
      <c r="Y31" s="16"/>
      <c r="Z31" s="47"/>
      <c r="AA31" s="39"/>
      <c r="AB31" s="16"/>
      <c r="AC31" s="47"/>
      <c r="AD31" s="41"/>
      <c r="AE31" s="15">
        <v>1725.35</v>
      </c>
      <c r="AF31" s="23">
        <f t="shared" si="2"/>
        <v>100967.482</v>
      </c>
      <c r="AG31" s="96">
        <f t="shared" si="4"/>
        <v>706772.37400000007</v>
      </c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</row>
    <row r="32" spans="1:101" s="7" customFormat="1" ht="50.25" customHeight="1" x14ac:dyDescent="0.25">
      <c r="A32" s="13">
        <v>26</v>
      </c>
      <c r="B32" s="13" t="s">
        <v>84</v>
      </c>
      <c r="C32" s="13" t="s">
        <v>47</v>
      </c>
      <c r="D32" s="27" t="s">
        <v>8</v>
      </c>
      <c r="E32" s="66">
        <v>8</v>
      </c>
      <c r="F32" s="67">
        <v>15900</v>
      </c>
      <c r="G32" s="66">
        <f t="shared" si="1"/>
        <v>127200</v>
      </c>
      <c r="H32" s="67"/>
      <c r="I32" s="123"/>
      <c r="J32" s="37"/>
      <c r="K32" s="38"/>
      <c r="L32" s="77">
        <v>15900</v>
      </c>
      <c r="M32" s="79">
        <f>L32*E32</f>
        <v>127200</v>
      </c>
      <c r="N32" s="38"/>
      <c r="O32" s="71">
        <v>11239.09</v>
      </c>
      <c r="P32" s="130">
        <f>O32*E32</f>
        <v>89912.72</v>
      </c>
      <c r="Q32" s="134">
        <v>20800</v>
      </c>
      <c r="R32" s="46">
        <f t="shared" si="3"/>
        <v>166400</v>
      </c>
      <c r="S32" s="123">
        <v>18040</v>
      </c>
      <c r="T32" s="37">
        <f>S32*E32</f>
        <v>144320</v>
      </c>
      <c r="U32" s="38"/>
      <c r="V32" s="16"/>
      <c r="W32" s="40"/>
      <c r="X32" s="39"/>
      <c r="Y32" s="16"/>
      <c r="Z32" s="47"/>
      <c r="AA32" s="39"/>
      <c r="AB32" s="16"/>
      <c r="AC32" s="47"/>
      <c r="AD32" s="41"/>
      <c r="AE32" s="15">
        <v>665.27</v>
      </c>
      <c r="AF32" s="23">
        <f t="shared" si="2"/>
        <v>38931.600400000003</v>
      </c>
      <c r="AG32" s="96">
        <f t="shared" si="4"/>
        <v>311452.80320000002</v>
      </c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</row>
    <row r="33" spans="1:101" s="95" customFormat="1" ht="50.25" customHeight="1" x14ac:dyDescent="0.35">
      <c r="A33" s="13">
        <v>27</v>
      </c>
      <c r="B33" s="26" t="s">
        <v>85</v>
      </c>
      <c r="C33" s="26" t="s">
        <v>48</v>
      </c>
      <c r="D33" s="27" t="s">
        <v>8</v>
      </c>
      <c r="E33" s="66">
        <v>26</v>
      </c>
      <c r="F33" s="67">
        <v>78020.12</v>
      </c>
      <c r="G33" s="66">
        <f t="shared" si="1"/>
        <v>2028523.1199999999</v>
      </c>
      <c r="H33" s="67"/>
      <c r="I33" s="125">
        <v>82000</v>
      </c>
      <c r="J33" s="73">
        <f>I33*E33</f>
        <v>2132000</v>
      </c>
      <c r="K33" s="43"/>
      <c r="L33" s="42"/>
      <c r="M33" s="39"/>
      <c r="N33" s="44"/>
      <c r="O33" s="45"/>
      <c r="P33" s="41"/>
      <c r="Q33" s="16"/>
      <c r="R33" s="46"/>
      <c r="S33" s="124"/>
      <c r="T33" s="37"/>
      <c r="U33" s="43"/>
      <c r="V33" s="19"/>
      <c r="W33" s="40"/>
      <c r="X33" s="48"/>
      <c r="Y33" s="19"/>
      <c r="Z33" s="47"/>
      <c r="AA33" s="48"/>
      <c r="AB33" s="19"/>
      <c r="AC33" s="47"/>
      <c r="AD33" s="49"/>
      <c r="AE33" s="21"/>
      <c r="AF33" s="23"/>
      <c r="AG33" s="96">
        <f t="shared" si="4"/>
        <v>0</v>
      </c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94"/>
      <c r="BV33" s="94"/>
      <c r="BW33" s="94"/>
      <c r="BX33" s="94"/>
      <c r="BY33" s="94"/>
      <c r="BZ33" s="94"/>
      <c r="CA33" s="94"/>
      <c r="CB33" s="94"/>
      <c r="CC33" s="94"/>
      <c r="CD33" s="94"/>
      <c r="CE33" s="94"/>
      <c r="CF33" s="94"/>
      <c r="CG33" s="94"/>
      <c r="CH33" s="94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</row>
    <row r="34" spans="1:101" s="7" customFormat="1" ht="50.25" customHeight="1" x14ac:dyDescent="0.25">
      <c r="A34" s="13">
        <v>28</v>
      </c>
      <c r="B34" s="13" t="s">
        <v>86</v>
      </c>
      <c r="C34" s="13" t="s">
        <v>49</v>
      </c>
      <c r="D34" s="27" t="s">
        <v>8</v>
      </c>
      <c r="E34" s="66">
        <v>9</v>
      </c>
      <c r="F34" s="67">
        <v>74500</v>
      </c>
      <c r="G34" s="66">
        <f t="shared" si="1"/>
        <v>670500</v>
      </c>
      <c r="H34" s="67"/>
      <c r="I34" s="126">
        <v>73500</v>
      </c>
      <c r="J34" s="73">
        <f>I34*E34</f>
        <v>661500</v>
      </c>
      <c r="K34" s="38"/>
      <c r="L34" s="16"/>
      <c r="M34" s="39"/>
      <c r="N34" s="38"/>
      <c r="O34" s="16"/>
      <c r="P34" s="41"/>
      <c r="Q34" s="16">
        <v>53300</v>
      </c>
      <c r="R34" s="46">
        <f t="shared" si="3"/>
        <v>479700</v>
      </c>
      <c r="S34" s="123">
        <v>90020</v>
      </c>
      <c r="T34" s="37">
        <f t="shared" ref="T34:T39" si="6">S34*E34</f>
        <v>810180</v>
      </c>
      <c r="U34" s="38"/>
      <c r="V34" s="16">
        <v>123290</v>
      </c>
      <c r="W34" s="40">
        <f>V34*E34</f>
        <v>1109610</v>
      </c>
      <c r="X34" s="39"/>
      <c r="Y34" s="16"/>
      <c r="Z34" s="47"/>
      <c r="AA34" s="39"/>
      <c r="AB34" s="16"/>
      <c r="AC34" s="47"/>
      <c r="AD34" s="41"/>
      <c r="AE34" s="15">
        <v>1694.21</v>
      </c>
      <c r="AF34" s="23">
        <f t="shared" si="2"/>
        <v>99145.169200000004</v>
      </c>
      <c r="AG34" s="96">
        <f t="shared" si="4"/>
        <v>892306.52280000004</v>
      </c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</row>
    <row r="35" spans="1:101" s="7" customFormat="1" ht="50.25" customHeight="1" x14ac:dyDescent="0.25">
      <c r="A35" s="13">
        <v>29</v>
      </c>
      <c r="B35" s="13" t="s">
        <v>87</v>
      </c>
      <c r="C35" s="13" t="s">
        <v>50</v>
      </c>
      <c r="D35" s="27" t="s">
        <v>8</v>
      </c>
      <c r="E35" s="66">
        <v>100</v>
      </c>
      <c r="F35" s="67">
        <v>1181.28</v>
      </c>
      <c r="G35" s="66">
        <f t="shared" si="1"/>
        <v>118128</v>
      </c>
      <c r="H35" s="67"/>
      <c r="I35" s="123"/>
      <c r="J35" s="37"/>
      <c r="K35" s="38"/>
      <c r="L35" s="71">
        <v>800</v>
      </c>
      <c r="M35" s="72">
        <f>L35*E35</f>
        <v>80000</v>
      </c>
      <c r="N35" s="38"/>
      <c r="O35" s="16"/>
      <c r="P35" s="41"/>
      <c r="Q35" s="16"/>
      <c r="R35" s="46"/>
      <c r="S35" s="123">
        <v>1020</v>
      </c>
      <c r="T35" s="37">
        <f t="shared" si="6"/>
        <v>102000</v>
      </c>
      <c r="U35" s="38"/>
      <c r="V35" s="16"/>
      <c r="W35" s="40"/>
      <c r="X35" s="39"/>
      <c r="Y35" s="16"/>
      <c r="Z35" s="47"/>
      <c r="AA35" s="39"/>
      <c r="AB35" s="16"/>
      <c r="AC35" s="47"/>
      <c r="AD35" s="41"/>
      <c r="AE35" s="15">
        <v>7.34</v>
      </c>
      <c r="AF35" s="23">
        <f t="shared" si="2"/>
        <v>429.53680000000003</v>
      </c>
      <c r="AG35" s="96">
        <f t="shared" si="4"/>
        <v>42953.68</v>
      </c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</row>
    <row r="36" spans="1:101" s="95" customFormat="1" ht="50.25" customHeight="1" x14ac:dyDescent="0.35">
      <c r="A36" s="13">
        <v>30</v>
      </c>
      <c r="B36" s="26" t="s">
        <v>88</v>
      </c>
      <c r="C36" s="26" t="s">
        <v>51</v>
      </c>
      <c r="D36" s="27" t="s">
        <v>8</v>
      </c>
      <c r="E36" s="66">
        <v>14</v>
      </c>
      <c r="F36" s="67">
        <v>57436</v>
      </c>
      <c r="G36" s="66">
        <f t="shared" si="1"/>
        <v>804104</v>
      </c>
      <c r="H36" s="67"/>
      <c r="I36" s="124">
        <v>60882</v>
      </c>
      <c r="J36" s="37">
        <f>I36*E36</f>
        <v>852348</v>
      </c>
      <c r="K36" s="43"/>
      <c r="L36" s="42"/>
      <c r="M36" s="39"/>
      <c r="N36" s="44"/>
      <c r="O36" s="45"/>
      <c r="P36" s="41"/>
      <c r="Q36" s="16">
        <v>66800</v>
      </c>
      <c r="R36" s="46">
        <f t="shared" si="3"/>
        <v>935200</v>
      </c>
      <c r="S36" s="125">
        <v>57520</v>
      </c>
      <c r="T36" s="73">
        <f t="shared" si="6"/>
        <v>805280</v>
      </c>
      <c r="U36" s="43"/>
      <c r="V36" s="19"/>
      <c r="W36" s="40"/>
      <c r="X36" s="48"/>
      <c r="Y36" s="19"/>
      <c r="Z36" s="47"/>
      <c r="AA36" s="48"/>
      <c r="AB36" s="19"/>
      <c r="AC36" s="47"/>
      <c r="AD36" s="49"/>
      <c r="AE36" s="21">
        <v>1215.92</v>
      </c>
      <c r="AF36" s="23">
        <f t="shared" si="2"/>
        <v>71155.638400000011</v>
      </c>
      <c r="AG36" s="96">
        <f t="shared" si="4"/>
        <v>996178.93760000018</v>
      </c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/>
      <c r="BT36" s="94"/>
      <c r="BU36" s="94"/>
      <c r="BV36" s="94"/>
      <c r="BW36" s="94"/>
      <c r="BX36" s="94"/>
      <c r="BY36" s="94"/>
      <c r="BZ36" s="94"/>
      <c r="CA36" s="94"/>
      <c r="CB36" s="94"/>
      <c r="CC36" s="94"/>
      <c r="CD36" s="94"/>
      <c r="CE36" s="94"/>
      <c r="CF36" s="94"/>
      <c r="CG36" s="94"/>
      <c r="CH36" s="94"/>
      <c r="CI36" s="94"/>
      <c r="CJ36" s="94"/>
      <c r="CK36" s="94"/>
      <c r="CL36" s="94"/>
      <c r="CM36" s="94"/>
      <c r="CN36" s="94"/>
      <c r="CO36" s="94"/>
      <c r="CP36" s="94"/>
      <c r="CQ36" s="94"/>
      <c r="CR36" s="94"/>
      <c r="CS36" s="94"/>
      <c r="CT36" s="94"/>
      <c r="CU36" s="94"/>
      <c r="CV36" s="94"/>
      <c r="CW36" s="94"/>
    </row>
    <row r="37" spans="1:101" s="7" customFormat="1" ht="50.25" customHeight="1" x14ac:dyDescent="0.25">
      <c r="A37" s="13">
        <v>31</v>
      </c>
      <c r="B37" s="13" t="s">
        <v>89</v>
      </c>
      <c r="C37" s="13" t="s">
        <v>52</v>
      </c>
      <c r="D37" s="27" t="s">
        <v>8</v>
      </c>
      <c r="E37" s="66">
        <v>30</v>
      </c>
      <c r="F37" s="67">
        <v>17000</v>
      </c>
      <c r="G37" s="66">
        <f t="shared" si="1"/>
        <v>510000</v>
      </c>
      <c r="H37" s="67"/>
      <c r="I37" s="123"/>
      <c r="J37" s="37"/>
      <c r="K37" s="38"/>
      <c r="L37" s="71">
        <v>17000</v>
      </c>
      <c r="M37" s="72">
        <f>L37*E37</f>
        <v>510000</v>
      </c>
      <c r="N37" s="38"/>
      <c r="O37" s="16">
        <v>24050.97</v>
      </c>
      <c r="P37" s="41">
        <f>O37*E37</f>
        <v>721529.10000000009</v>
      </c>
      <c r="Q37" s="16"/>
      <c r="R37" s="46"/>
      <c r="S37" s="123">
        <v>29410</v>
      </c>
      <c r="T37" s="37">
        <f t="shared" si="6"/>
        <v>882300</v>
      </c>
      <c r="U37" s="38"/>
      <c r="V37" s="16">
        <v>21692</v>
      </c>
      <c r="W37" s="40">
        <f>V37*E37</f>
        <v>650760</v>
      </c>
      <c r="X37" s="39"/>
      <c r="Y37" s="16"/>
      <c r="Z37" s="47"/>
      <c r="AA37" s="39"/>
      <c r="AB37" s="16"/>
      <c r="AC37" s="47"/>
      <c r="AD37" s="41"/>
      <c r="AE37" s="15">
        <v>812.42</v>
      </c>
      <c r="AF37" s="23">
        <f t="shared" si="2"/>
        <v>47542.818400000004</v>
      </c>
      <c r="AG37" s="96">
        <f t="shared" si="4"/>
        <v>1426284.5520000001</v>
      </c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</row>
    <row r="38" spans="1:101" s="7" customFormat="1" ht="50.25" customHeight="1" x14ac:dyDescent="0.25">
      <c r="A38" s="13">
        <v>32</v>
      </c>
      <c r="B38" s="13" t="s">
        <v>90</v>
      </c>
      <c r="C38" s="13" t="s">
        <v>53</v>
      </c>
      <c r="D38" s="27" t="s">
        <v>8</v>
      </c>
      <c r="E38" s="66">
        <v>12</v>
      </c>
      <c r="F38" s="67">
        <v>26500</v>
      </c>
      <c r="G38" s="66">
        <f t="shared" si="1"/>
        <v>318000</v>
      </c>
      <c r="H38" s="67"/>
      <c r="I38" s="123"/>
      <c r="J38" s="37"/>
      <c r="K38" s="38"/>
      <c r="L38" s="16"/>
      <c r="M38" s="39"/>
      <c r="N38" s="38"/>
      <c r="O38" s="16"/>
      <c r="P38" s="41"/>
      <c r="Q38" s="16"/>
      <c r="R38" s="46"/>
      <c r="S38" s="123">
        <v>35660</v>
      </c>
      <c r="T38" s="37">
        <f t="shared" si="6"/>
        <v>427920</v>
      </c>
      <c r="U38" s="38"/>
      <c r="V38" s="16"/>
      <c r="W38" s="40"/>
      <c r="X38" s="39"/>
      <c r="Y38" s="71">
        <v>25175.42</v>
      </c>
      <c r="Z38" s="75">
        <f>Y38*E38</f>
        <v>302105.03999999998</v>
      </c>
      <c r="AA38" s="39"/>
      <c r="AB38" s="16">
        <v>26500</v>
      </c>
      <c r="AC38" s="47">
        <f>AB38*E38</f>
        <v>318000</v>
      </c>
      <c r="AD38" s="41"/>
      <c r="AE38" s="15"/>
      <c r="AF38" s="23"/>
      <c r="AG38" s="96">
        <f t="shared" si="4"/>
        <v>0</v>
      </c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</row>
    <row r="39" spans="1:101" s="95" customFormat="1" ht="50.25" customHeight="1" x14ac:dyDescent="0.35">
      <c r="A39" s="13">
        <v>33</v>
      </c>
      <c r="B39" s="26" t="s">
        <v>91</v>
      </c>
      <c r="C39" s="26" t="s">
        <v>54</v>
      </c>
      <c r="D39" s="27" t="s">
        <v>8</v>
      </c>
      <c r="E39" s="66">
        <v>7</v>
      </c>
      <c r="F39" s="67">
        <v>42400</v>
      </c>
      <c r="G39" s="66">
        <f t="shared" si="1"/>
        <v>296800</v>
      </c>
      <c r="H39" s="67"/>
      <c r="I39" s="125">
        <v>44944</v>
      </c>
      <c r="J39" s="73">
        <f>I39*E39</f>
        <v>314608</v>
      </c>
      <c r="K39" s="43"/>
      <c r="L39" s="42"/>
      <c r="M39" s="39"/>
      <c r="N39" s="44"/>
      <c r="O39" s="45"/>
      <c r="P39" s="129"/>
      <c r="Q39" s="45">
        <v>48400</v>
      </c>
      <c r="R39" s="46">
        <f t="shared" si="3"/>
        <v>338800</v>
      </c>
      <c r="S39" s="124">
        <v>49970</v>
      </c>
      <c r="T39" s="37">
        <f t="shared" si="6"/>
        <v>349790</v>
      </c>
      <c r="U39" s="43"/>
      <c r="V39" s="19"/>
      <c r="W39" s="40"/>
      <c r="X39" s="48"/>
      <c r="Y39" s="19"/>
      <c r="Z39" s="47"/>
      <c r="AA39" s="48"/>
      <c r="AB39" s="19"/>
      <c r="AC39" s="47"/>
      <c r="AD39" s="49"/>
      <c r="AE39" s="21">
        <v>1263.43</v>
      </c>
      <c r="AF39" s="23">
        <f t="shared" si="2"/>
        <v>73935.923600000009</v>
      </c>
      <c r="AG39" s="96">
        <f t="shared" si="4"/>
        <v>517551.46520000009</v>
      </c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T39" s="94"/>
      <c r="BU39" s="94"/>
      <c r="BV39" s="94"/>
      <c r="BW39" s="94"/>
      <c r="BX39" s="94"/>
      <c r="BY39" s="94"/>
      <c r="BZ39" s="94"/>
      <c r="CA39" s="94"/>
      <c r="CB39" s="94"/>
      <c r="CC39" s="94"/>
      <c r="CD39" s="94"/>
      <c r="CE39" s="94"/>
      <c r="CF39" s="94"/>
      <c r="CG39" s="94"/>
      <c r="CH39" s="94"/>
      <c r="CI39" s="94"/>
      <c r="CJ39" s="94"/>
      <c r="CK39" s="94"/>
      <c r="CL39" s="94"/>
      <c r="CM39" s="94"/>
      <c r="CN39" s="94"/>
      <c r="CO39" s="94"/>
      <c r="CP39" s="94"/>
      <c r="CQ39" s="94"/>
      <c r="CR39" s="94"/>
      <c r="CS39" s="94"/>
      <c r="CT39" s="94"/>
      <c r="CU39" s="94"/>
      <c r="CV39" s="94"/>
      <c r="CW39" s="94"/>
    </row>
    <row r="40" spans="1:101" s="7" customFormat="1" ht="50.25" customHeight="1" x14ac:dyDescent="0.25">
      <c r="A40" s="13">
        <v>34</v>
      </c>
      <c r="B40" s="13" t="s">
        <v>92</v>
      </c>
      <c r="C40" s="13" t="s">
        <v>55</v>
      </c>
      <c r="D40" s="27" t="s">
        <v>8</v>
      </c>
      <c r="E40" s="66">
        <v>1200</v>
      </c>
      <c r="F40" s="67">
        <v>3860</v>
      </c>
      <c r="G40" s="66">
        <f t="shared" si="1"/>
        <v>4632000</v>
      </c>
      <c r="H40" s="67"/>
      <c r="I40" s="123">
        <v>5000</v>
      </c>
      <c r="J40" s="37">
        <f>I40*E40</f>
        <v>6000000</v>
      </c>
      <c r="K40" s="38"/>
      <c r="L40" s="71">
        <v>3860</v>
      </c>
      <c r="M40" s="72">
        <f>L40*E40</f>
        <v>4632000</v>
      </c>
      <c r="N40" s="38"/>
      <c r="O40" s="16"/>
      <c r="P40" s="41"/>
      <c r="Q40" s="16">
        <v>4800</v>
      </c>
      <c r="R40" s="46">
        <f t="shared" si="3"/>
        <v>5760000</v>
      </c>
      <c r="S40" s="123"/>
      <c r="T40" s="37"/>
      <c r="U40" s="38"/>
      <c r="V40" s="16"/>
      <c r="W40" s="40"/>
      <c r="X40" s="39"/>
      <c r="Y40" s="16"/>
      <c r="Z40" s="47"/>
      <c r="AA40" s="39"/>
      <c r="AB40" s="16"/>
      <c r="AC40" s="47"/>
      <c r="AD40" s="41"/>
      <c r="AE40" s="15">
        <v>80.83</v>
      </c>
      <c r="AF40" s="23">
        <f t="shared" si="2"/>
        <v>4730.1716000000006</v>
      </c>
      <c r="AG40" s="96">
        <f t="shared" si="4"/>
        <v>5676205.9200000009</v>
      </c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</row>
    <row r="41" spans="1:101" s="7" customFormat="1" ht="50.25" customHeight="1" x14ac:dyDescent="0.25">
      <c r="A41" s="13">
        <v>35</v>
      </c>
      <c r="B41" s="13" t="s">
        <v>93</v>
      </c>
      <c r="C41" s="13" t="s">
        <v>56</v>
      </c>
      <c r="D41" s="27" t="s">
        <v>8</v>
      </c>
      <c r="E41" s="66">
        <v>14</v>
      </c>
      <c r="F41" s="67">
        <v>124863</v>
      </c>
      <c r="G41" s="66">
        <f t="shared" si="1"/>
        <v>1748082</v>
      </c>
      <c r="H41" s="67"/>
      <c r="I41" s="123">
        <v>108700</v>
      </c>
      <c r="J41" s="37">
        <f>I41*E41</f>
        <v>1521800</v>
      </c>
      <c r="K41" s="38"/>
      <c r="L41" s="16"/>
      <c r="M41" s="39"/>
      <c r="N41" s="38"/>
      <c r="O41" s="16"/>
      <c r="P41" s="41"/>
      <c r="Q41" s="16">
        <v>74800</v>
      </c>
      <c r="R41" s="46">
        <f t="shared" si="3"/>
        <v>1047200</v>
      </c>
      <c r="S41" s="126">
        <v>72460</v>
      </c>
      <c r="T41" s="73">
        <f>S41*E41</f>
        <v>1014440</v>
      </c>
      <c r="U41" s="38"/>
      <c r="V41" s="16"/>
      <c r="W41" s="40"/>
      <c r="X41" s="39"/>
      <c r="Y41" s="16"/>
      <c r="Z41" s="47"/>
      <c r="AA41" s="39"/>
      <c r="AB41" s="16"/>
      <c r="AC41" s="47"/>
      <c r="AD41" s="41"/>
      <c r="AE41" s="15">
        <v>2014.43</v>
      </c>
      <c r="AF41" s="23">
        <f t="shared" si="2"/>
        <v>117884.44360000001</v>
      </c>
      <c r="AG41" s="96">
        <f t="shared" si="4"/>
        <v>1650382.2104000002</v>
      </c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</row>
    <row r="42" spans="1:101" s="95" customFormat="1" ht="50.25" customHeight="1" x14ac:dyDescent="0.35">
      <c r="A42" s="13">
        <v>36</v>
      </c>
      <c r="B42" s="26" t="s">
        <v>94</v>
      </c>
      <c r="C42" s="26" t="s">
        <v>57</v>
      </c>
      <c r="D42" s="27" t="s">
        <v>8</v>
      </c>
      <c r="E42" s="66">
        <v>300</v>
      </c>
      <c r="F42" s="67">
        <v>2160</v>
      </c>
      <c r="G42" s="66">
        <f t="shared" si="1"/>
        <v>648000</v>
      </c>
      <c r="H42" s="67"/>
      <c r="I42" s="124">
        <v>3500</v>
      </c>
      <c r="J42" s="37">
        <f>I42*E42</f>
        <v>1050000</v>
      </c>
      <c r="K42" s="43"/>
      <c r="L42" s="78">
        <v>2160</v>
      </c>
      <c r="M42" s="72">
        <f>L42*E42</f>
        <v>648000</v>
      </c>
      <c r="N42" s="44"/>
      <c r="O42" s="45"/>
      <c r="P42" s="129"/>
      <c r="Q42" s="45">
        <v>3600</v>
      </c>
      <c r="R42" s="46">
        <f t="shared" si="3"/>
        <v>1080000</v>
      </c>
      <c r="S42" s="124">
        <v>2990</v>
      </c>
      <c r="T42" s="37">
        <f>S42*E42</f>
        <v>897000</v>
      </c>
      <c r="U42" s="43"/>
      <c r="V42" s="19"/>
      <c r="W42" s="40"/>
      <c r="X42" s="48"/>
      <c r="Y42" s="19"/>
      <c r="Z42" s="47"/>
      <c r="AA42" s="48"/>
      <c r="AB42" s="19"/>
      <c r="AC42" s="47"/>
      <c r="AD42" s="49"/>
      <c r="AE42" s="21">
        <v>2160</v>
      </c>
      <c r="AF42" s="23">
        <f t="shared" si="2"/>
        <v>126403.20000000001</v>
      </c>
      <c r="AG42" s="96">
        <f t="shared" si="4"/>
        <v>37920960</v>
      </c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/>
      <c r="BT42" s="94"/>
      <c r="BU42" s="94"/>
      <c r="BV42" s="94"/>
      <c r="BW42" s="94"/>
      <c r="BX42" s="94"/>
      <c r="BY42" s="94"/>
      <c r="BZ42" s="94"/>
      <c r="CA42" s="94"/>
      <c r="CB42" s="94"/>
      <c r="CC42" s="94"/>
      <c r="CD42" s="94"/>
      <c r="CE42" s="94"/>
      <c r="CF42" s="94"/>
      <c r="CG42" s="94"/>
      <c r="CH42" s="94"/>
      <c r="CI42" s="94"/>
      <c r="CJ42" s="94"/>
      <c r="CK42" s="94"/>
      <c r="CL42" s="94"/>
      <c r="CM42" s="94"/>
      <c r="CN42" s="94"/>
      <c r="CO42" s="94"/>
      <c r="CP42" s="94"/>
      <c r="CQ42" s="94"/>
      <c r="CR42" s="94"/>
      <c r="CS42" s="94"/>
      <c r="CT42" s="94"/>
      <c r="CU42" s="94"/>
      <c r="CV42" s="94"/>
      <c r="CW42" s="94"/>
    </row>
    <row r="43" spans="1:101" s="7" customFormat="1" ht="50.25" customHeight="1" thickBot="1" x14ac:dyDescent="0.3">
      <c r="A43" s="14">
        <v>37</v>
      </c>
      <c r="B43" s="14" t="s">
        <v>95</v>
      </c>
      <c r="C43" s="14" t="s">
        <v>58</v>
      </c>
      <c r="D43" s="51" t="s">
        <v>8</v>
      </c>
      <c r="E43" s="68">
        <v>70</v>
      </c>
      <c r="F43" s="106">
        <v>2050</v>
      </c>
      <c r="G43" s="107">
        <f t="shared" si="1"/>
        <v>143500</v>
      </c>
      <c r="H43" s="106"/>
      <c r="I43" s="127"/>
      <c r="J43" s="109"/>
      <c r="K43" s="110"/>
      <c r="L43" s="111">
        <v>2050</v>
      </c>
      <c r="M43" s="112">
        <f>L43*E43</f>
        <v>143500</v>
      </c>
      <c r="N43" s="110"/>
      <c r="O43" s="108"/>
      <c r="P43" s="117"/>
      <c r="Q43" s="135"/>
      <c r="R43" s="136"/>
      <c r="S43" s="127"/>
      <c r="T43" s="114"/>
      <c r="U43" s="110"/>
      <c r="V43" s="108"/>
      <c r="W43" s="115"/>
      <c r="X43" s="113"/>
      <c r="Y43" s="108"/>
      <c r="Z43" s="116"/>
      <c r="AA43" s="113"/>
      <c r="AB43" s="108"/>
      <c r="AC43" s="116"/>
      <c r="AD43" s="117"/>
      <c r="AE43" s="118">
        <v>54.53</v>
      </c>
      <c r="AF43" s="119">
        <f t="shared" si="2"/>
        <v>3191.0956000000001</v>
      </c>
      <c r="AG43" s="120">
        <f t="shared" si="4"/>
        <v>223376.69200000001</v>
      </c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</row>
    <row r="44" spans="1:101" ht="24" customHeight="1" thickBot="1" x14ac:dyDescent="0.4">
      <c r="A44" s="453" t="s">
        <v>3</v>
      </c>
      <c r="B44" s="454"/>
      <c r="C44" s="454"/>
      <c r="D44" s="454"/>
      <c r="E44" s="454"/>
      <c r="F44" s="88">
        <f>SUM(F7:F43)</f>
        <v>1225484.8</v>
      </c>
      <c r="G44" s="105">
        <f>SUM(G7:G43)</f>
        <v>20538109.52</v>
      </c>
      <c r="H44" s="88"/>
      <c r="I44" s="88">
        <v>967264</v>
      </c>
      <c r="J44" s="89">
        <v>18181330</v>
      </c>
      <c r="K44" s="89"/>
      <c r="L44" s="89">
        <f>SUM(L7:L43)</f>
        <v>77720</v>
      </c>
      <c r="M44" s="89">
        <v>7744200</v>
      </c>
      <c r="N44" s="88"/>
      <c r="O44" s="89">
        <v>63141</v>
      </c>
      <c r="P44" s="89">
        <v>1019387</v>
      </c>
      <c r="Q44" s="84">
        <v>804800</v>
      </c>
      <c r="R44" s="84">
        <v>14373300</v>
      </c>
      <c r="S44" s="90">
        <v>1145700</v>
      </c>
      <c r="T44" s="105">
        <v>16099630</v>
      </c>
      <c r="U44" s="88"/>
      <c r="V44" s="89">
        <v>389902</v>
      </c>
      <c r="W44" s="88">
        <v>4450889</v>
      </c>
      <c r="X44" s="90"/>
      <c r="Y44" s="90">
        <v>193358.26</v>
      </c>
      <c r="Z44" s="90">
        <v>1625590.9</v>
      </c>
      <c r="AA44" s="90"/>
      <c r="AB44" s="90">
        <v>203550</v>
      </c>
      <c r="AC44" s="90">
        <v>1711250</v>
      </c>
      <c r="AD44" s="90"/>
      <c r="AE44" s="90"/>
      <c r="AF44" s="90">
        <f>SUM(AF7:AF43)</f>
        <v>1588944.4031999998</v>
      </c>
      <c r="AG44" s="90">
        <f>SUM(AG7:AG43)</f>
        <v>60481806.924000002</v>
      </c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  <c r="BQ44" s="94"/>
      <c r="BR44" s="94"/>
      <c r="BS44" s="94"/>
      <c r="BT44" s="94"/>
      <c r="BU44" s="94"/>
      <c r="BV44" s="94"/>
      <c r="BW44" s="94"/>
      <c r="BX44" s="94"/>
      <c r="BY44" s="94"/>
      <c r="BZ44" s="94"/>
      <c r="CA44" s="94"/>
      <c r="CB44" s="94"/>
      <c r="CC44" s="94"/>
      <c r="CD44" s="94"/>
      <c r="CE44" s="94"/>
      <c r="CF44" s="94"/>
      <c r="CG44" s="94"/>
      <c r="CH44" s="94"/>
      <c r="CI44" s="94"/>
      <c r="CJ44" s="94"/>
      <c r="CK44" s="94"/>
      <c r="CL44" s="94"/>
      <c r="CM44" s="94"/>
      <c r="CN44" s="94"/>
      <c r="CO44" s="94"/>
      <c r="CP44" s="94"/>
      <c r="CQ44" s="94"/>
      <c r="CR44" s="94"/>
      <c r="CS44" s="94"/>
      <c r="CT44" s="94"/>
      <c r="CU44" s="94"/>
      <c r="CV44" s="94"/>
      <c r="CW44" s="94"/>
    </row>
    <row r="45" spans="1:101" ht="24" customHeight="1" thickBot="1" x14ac:dyDescent="0.4">
      <c r="A45" s="121"/>
      <c r="B45" s="121"/>
      <c r="C45" s="121"/>
      <c r="D45" s="121"/>
      <c r="E45" s="121"/>
      <c r="F45" s="86"/>
      <c r="G45" s="139"/>
      <c r="H45" s="88"/>
      <c r="I45" s="140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4"/>
      <c r="CA45" s="94"/>
      <c r="CB45" s="94"/>
      <c r="CC45" s="94"/>
      <c r="CD45" s="94"/>
      <c r="CE45" s="94"/>
      <c r="CF45" s="94"/>
      <c r="CG45" s="94"/>
      <c r="CH45" s="94"/>
      <c r="CI45" s="94"/>
      <c r="CJ45" s="94"/>
      <c r="CK45" s="94"/>
      <c r="CL45" s="94"/>
      <c r="CM45" s="94"/>
      <c r="CN45" s="94"/>
      <c r="CO45" s="94"/>
      <c r="CP45" s="94"/>
      <c r="CQ45" s="94"/>
      <c r="CR45" s="94"/>
      <c r="CS45" s="94"/>
      <c r="CT45" s="94"/>
      <c r="CU45" s="94"/>
      <c r="CV45" s="94"/>
      <c r="CW45" s="94"/>
    </row>
    <row r="46" spans="1:101" s="100" customFormat="1" ht="39" hidden="1" customHeight="1" thickBot="1" x14ac:dyDescent="0.4">
      <c r="A46" s="467" t="s">
        <v>111</v>
      </c>
      <c r="B46" s="468"/>
      <c r="C46" s="468"/>
      <c r="D46" s="468"/>
      <c r="E46" s="468"/>
      <c r="F46" s="468"/>
      <c r="G46" s="468"/>
      <c r="H46" s="468"/>
      <c r="I46" s="468"/>
      <c r="J46" s="468"/>
      <c r="K46" s="468"/>
      <c r="L46" s="468"/>
      <c r="M46" s="468"/>
      <c r="N46" s="468"/>
      <c r="O46" s="468"/>
      <c r="P46" s="468"/>
      <c r="Q46" s="468"/>
      <c r="R46" s="468"/>
      <c r="S46" s="468"/>
      <c r="T46" s="468"/>
      <c r="U46" s="468"/>
      <c r="V46" s="468"/>
      <c r="W46" s="468"/>
      <c r="X46" s="469"/>
      <c r="Y46" s="99"/>
      <c r="AE46" s="99"/>
      <c r="AH46" s="101"/>
      <c r="AI46" s="101"/>
      <c r="AJ46" s="101"/>
      <c r="AK46" s="101"/>
      <c r="AL46" s="101"/>
      <c r="AM46" s="101"/>
      <c r="AN46" s="101"/>
      <c r="AO46" s="101"/>
      <c r="AP46" s="101"/>
      <c r="AQ46" s="101"/>
      <c r="AR46" s="101"/>
      <c r="AS46" s="101"/>
      <c r="AT46" s="101"/>
      <c r="AU46" s="101"/>
      <c r="AV46" s="101"/>
      <c r="AW46" s="101"/>
      <c r="AX46" s="101"/>
      <c r="AY46" s="101"/>
      <c r="AZ46" s="101"/>
      <c r="BA46" s="101"/>
      <c r="BB46" s="101"/>
      <c r="BC46" s="101"/>
      <c r="BD46" s="101"/>
      <c r="BE46" s="101"/>
      <c r="BF46" s="101"/>
      <c r="BG46" s="101"/>
      <c r="BH46" s="101"/>
      <c r="BI46" s="101"/>
      <c r="BJ46" s="101"/>
      <c r="BK46" s="101"/>
      <c r="BL46" s="101"/>
      <c r="BM46" s="101"/>
      <c r="BN46" s="101"/>
      <c r="BO46" s="101"/>
      <c r="BP46" s="101"/>
      <c r="BQ46" s="101"/>
      <c r="BR46" s="101"/>
      <c r="BS46" s="101"/>
      <c r="BT46" s="101"/>
      <c r="BU46" s="101"/>
      <c r="BV46" s="101"/>
      <c r="BW46" s="101"/>
      <c r="BX46" s="101"/>
      <c r="BY46" s="101"/>
      <c r="BZ46" s="101"/>
      <c r="CA46" s="101"/>
      <c r="CB46" s="101"/>
      <c r="CC46" s="101"/>
      <c r="CD46" s="101"/>
      <c r="CE46" s="101"/>
      <c r="CF46" s="101"/>
      <c r="CG46" s="101"/>
      <c r="CH46" s="101"/>
      <c r="CI46" s="101"/>
      <c r="CJ46" s="101"/>
      <c r="CK46" s="101"/>
      <c r="CL46" s="101"/>
      <c r="CM46" s="101"/>
      <c r="CN46" s="101"/>
      <c r="CO46" s="101"/>
      <c r="CP46" s="101"/>
      <c r="CQ46" s="101"/>
      <c r="CR46" s="101"/>
      <c r="CS46" s="101"/>
      <c r="CT46" s="101"/>
      <c r="CU46" s="101"/>
      <c r="CV46" s="101"/>
      <c r="CW46" s="101"/>
    </row>
    <row r="47" spans="1:101" s="100" customFormat="1" ht="47.25" hidden="1" customHeight="1" x14ac:dyDescent="0.35">
      <c r="A47" s="142">
        <v>1</v>
      </c>
      <c r="B47" s="143" t="s">
        <v>59</v>
      </c>
      <c r="C47" s="143" t="s">
        <v>22</v>
      </c>
      <c r="D47" s="144" t="s">
        <v>8</v>
      </c>
      <c r="E47" s="145">
        <v>14</v>
      </c>
      <c r="F47" s="146">
        <v>35200</v>
      </c>
      <c r="G47" s="145">
        <f>E47*F47</f>
        <v>492800</v>
      </c>
      <c r="H47" s="146"/>
      <c r="I47" s="122">
        <v>35500</v>
      </c>
      <c r="J47" s="29">
        <f>I47*E47</f>
        <v>497000</v>
      </c>
      <c r="K47" s="30"/>
      <c r="L47" s="28"/>
      <c r="M47" s="29"/>
      <c r="N47" s="31"/>
      <c r="O47" s="32"/>
      <c r="P47" s="33"/>
      <c r="Q47" s="132">
        <v>37200</v>
      </c>
      <c r="R47" s="33">
        <f>Q47*E47</f>
        <v>520800</v>
      </c>
      <c r="S47" s="70">
        <v>32550</v>
      </c>
      <c r="T47" s="69">
        <f t="shared" ref="T47:T57" si="7">S47*E47</f>
        <v>455700</v>
      </c>
      <c r="U47" s="30"/>
      <c r="V47" s="18"/>
      <c r="W47" s="34"/>
      <c r="X47" s="35"/>
      <c r="Y47" s="18"/>
      <c r="Z47" s="34"/>
      <c r="AA47" s="35"/>
      <c r="AB47" s="18"/>
      <c r="AC47" s="34"/>
      <c r="AD47" s="36"/>
      <c r="AE47" s="20">
        <v>964.62</v>
      </c>
      <c r="AF47" s="22">
        <f>AE47*58.52</f>
        <v>56449.562400000003</v>
      </c>
      <c r="AG47" s="93">
        <f>AF47*E47</f>
        <v>790293.87360000005</v>
      </c>
      <c r="AH47" s="101"/>
      <c r="AI47" s="101"/>
      <c r="AJ47" s="101"/>
      <c r="AK47" s="101"/>
      <c r="AL47" s="101"/>
      <c r="AM47" s="101"/>
      <c r="AN47" s="101"/>
      <c r="AO47" s="101"/>
      <c r="AP47" s="101"/>
      <c r="AQ47" s="101"/>
      <c r="AR47" s="101"/>
      <c r="AS47" s="101"/>
      <c r="AT47" s="101"/>
      <c r="AU47" s="101"/>
      <c r="AV47" s="101"/>
      <c r="AW47" s="101"/>
      <c r="AX47" s="101"/>
      <c r="AY47" s="101"/>
      <c r="AZ47" s="101"/>
      <c r="BA47" s="101"/>
      <c r="BB47" s="101"/>
      <c r="BC47" s="101"/>
      <c r="BD47" s="101"/>
      <c r="BE47" s="101"/>
      <c r="BF47" s="101"/>
      <c r="BG47" s="101"/>
      <c r="BH47" s="101"/>
      <c r="BI47" s="101"/>
      <c r="BJ47" s="101"/>
      <c r="BK47" s="101"/>
      <c r="BL47" s="101"/>
      <c r="BM47" s="101"/>
      <c r="BN47" s="101"/>
      <c r="BO47" s="101"/>
      <c r="BP47" s="101"/>
      <c r="BQ47" s="101"/>
      <c r="BR47" s="101"/>
      <c r="BS47" s="101"/>
      <c r="BT47" s="101"/>
      <c r="BU47" s="101"/>
      <c r="BV47" s="101"/>
      <c r="BW47" s="101"/>
      <c r="BX47" s="101"/>
      <c r="BY47" s="101"/>
      <c r="BZ47" s="101"/>
      <c r="CA47" s="101"/>
      <c r="CB47" s="101"/>
      <c r="CC47" s="101"/>
      <c r="CD47" s="101"/>
      <c r="CE47" s="101"/>
      <c r="CF47" s="101"/>
      <c r="CG47" s="101"/>
      <c r="CH47" s="101"/>
      <c r="CI47" s="101"/>
      <c r="CJ47" s="101"/>
      <c r="CK47" s="101"/>
      <c r="CL47" s="101"/>
      <c r="CM47" s="101"/>
      <c r="CN47" s="101"/>
      <c r="CO47" s="101"/>
      <c r="CP47" s="101"/>
      <c r="CQ47" s="101"/>
      <c r="CR47" s="101"/>
      <c r="CS47" s="101"/>
      <c r="CT47" s="101"/>
      <c r="CU47" s="101"/>
      <c r="CV47" s="101"/>
      <c r="CW47" s="101"/>
    </row>
    <row r="48" spans="1:101" s="100" customFormat="1" ht="47.25" hidden="1" customHeight="1" x14ac:dyDescent="0.35">
      <c r="A48" s="15">
        <v>2</v>
      </c>
      <c r="B48" s="13" t="s">
        <v>60</v>
      </c>
      <c r="C48" s="13" t="s">
        <v>23</v>
      </c>
      <c r="D48" s="27" t="s">
        <v>8</v>
      </c>
      <c r="E48" s="66">
        <v>300</v>
      </c>
      <c r="F48" s="67">
        <v>540</v>
      </c>
      <c r="G48" s="66">
        <f t="shared" ref="G48:G83" si="8">E48*F48</f>
        <v>162000</v>
      </c>
      <c r="H48" s="141"/>
      <c r="I48" s="123"/>
      <c r="J48" s="37"/>
      <c r="K48" s="38"/>
      <c r="L48" s="71">
        <v>540</v>
      </c>
      <c r="M48" s="72">
        <f>L48*E48</f>
        <v>162000</v>
      </c>
      <c r="N48" s="38"/>
      <c r="O48" s="16"/>
      <c r="P48" s="39"/>
      <c r="Q48" s="133"/>
      <c r="R48" s="46"/>
      <c r="S48" s="16">
        <v>3030</v>
      </c>
      <c r="T48" s="37">
        <f t="shared" si="7"/>
        <v>909000</v>
      </c>
      <c r="U48" s="38"/>
      <c r="V48" s="16"/>
      <c r="W48" s="40"/>
      <c r="X48" s="39"/>
      <c r="Y48" s="16"/>
      <c r="Z48" s="40"/>
      <c r="AA48" s="39"/>
      <c r="AB48" s="16"/>
      <c r="AC48" s="40"/>
      <c r="AD48" s="41"/>
      <c r="AE48" s="15">
        <v>36.08</v>
      </c>
      <c r="AF48" s="23">
        <f t="shared" ref="AF48:AF49" si="9">AE48*58.52</f>
        <v>2111.4016000000001</v>
      </c>
      <c r="AG48" s="96">
        <f>AF48*E48</f>
        <v>633420.4800000001</v>
      </c>
      <c r="AH48" s="101"/>
      <c r="AI48" s="101"/>
      <c r="AJ48" s="101"/>
      <c r="AK48" s="101"/>
      <c r="AL48" s="101"/>
      <c r="AM48" s="101"/>
      <c r="AN48" s="101"/>
      <c r="AO48" s="101"/>
      <c r="AP48" s="101"/>
      <c r="AQ48" s="101"/>
      <c r="AR48" s="101"/>
      <c r="AS48" s="101"/>
      <c r="AT48" s="101"/>
      <c r="AU48" s="101"/>
      <c r="AV48" s="101"/>
      <c r="AW48" s="101"/>
      <c r="AX48" s="101"/>
      <c r="AY48" s="101"/>
      <c r="AZ48" s="101"/>
      <c r="BA48" s="101"/>
      <c r="BB48" s="101"/>
      <c r="BC48" s="101"/>
      <c r="BD48" s="101"/>
      <c r="BE48" s="101"/>
      <c r="BF48" s="101"/>
      <c r="BG48" s="101"/>
      <c r="BH48" s="101"/>
      <c r="BI48" s="101"/>
      <c r="BJ48" s="101"/>
      <c r="BK48" s="101"/>
      <c r="BL48" s="101"/>
      <c r="BM48" s="101"/>
      <c r="BN48" s="101"/>
      <c r="BO48" s="101"/>
      <c r="BP48" s="101"/>
      <c r="BQ48" s="101"/>
      <c r="BR48" s="101"/>
      <c r="BS48" s="101"/>
      <c r="BT48" s="101"/>
      <c r="BU48" s="101"/>
      <c r="BV48" s="101"/>
      <c r="BW48" s="101"/>
      <c r="BX48" s="101"/>
      <c r="BY48" s="101"/>
      <c r="BZ48" s="101"/>
      <c r="CA48" s="101"/>
      <c r="CB48" s="101"/>
      <c r="CC48" s="101"/>
      <c r="CD48" s="101"/>
      <c r="CE48" s="101"/>
      <c r="CF48" s="101"/>
      <c r="CG48" s="101"/>
      <c r="CH48" s="101"/>
      <c r="CI48" s="101"/>
      <c r="CJ48" s="101"/>
      <c r="CK48" s="101"/>
      <c r="CL48" s="101"/>
      <c r="CM48" s="101"/>
      <c r="CN48" s="101"/>
      <c r="CO48" s="101"/>
      <c r="CP48" s="101"/>
      <c r="CQ48" s="101"/>
      <c r="CR48" s="101"/>
      <c r="CS48" s="101"/>
      <c r="CT48" s="101"/>
      <c r="CU48" s="101"/>
      <c r="CV48" s="101"/>
      <c r="CW48" s="101"/>
    </row>
    <row r="49" spans="1:101" ht="47.25" hidden="1" customHeight="1" x14ac:dyDescent="0.35">
      <c r="A49" s="15">
        <v>3</v>
      </c>
      <c r="B49" s="13" t="s">
        <v>61</v>
      </c>
      <c r="C49" s="13" t="s">
        <v>24</v>
      </c>
      <c r="D49" s="27" t="s">
        <v>8</v>
      </c>
      <c r="E49" s="66">
        <v>14</v>
      </c>
      <c r="F49" s="67">
        <v>32401</v>
      </c>
      <c r="G49" s="66">
        <f t="shared" si="8"/>
        <v>453614</v>
      </c>
      <c r="H49" s="67"/>
      <c r="I49" s="123">
        <v>29132</v>
      </c>
      <c r="J49" s="37">
        <f>I49*E49</f>
        <v>407848</v>
      </c>
      <c r="K49" s="38"/>
      <c r="L49" s="16"/>
      <c r="M49" s="39"/>
      <c r="N49" s="38"/>
      <c r="O49" s="16"/>
      <c r="P49" s="39"/>
      <c r="Q49" s="16">
        <v>29600</v>
      </c>
      <c r="R49" s="46">
        <f t="shared" ref="R49" si="10">Q49*E49</f>
        <v>414400</v>
      </c>
      <c r="S49" s="71">
        <v>21330</v>
      </c>
      <c r="T49" s="73">
        <f t="shared" si="7"/>
        <v>298620</v>
      </c>
      <c r="U49" s="38"/>
      <c r="V49" s="16"/>
      <c r="W49" s="40"/>
      <c r="X49" s="39"/>
      <c r="Y49" s="16"/>
      <c r="Z49" s="40"/>
      <c r="AA49" s="39"/>
      <c r="AB49" s="16"/>
      <c r="AC49" s="40"/>
      <c r="AD49" s="41"/>
      <c r="AE49" s="15">
        <v>702.79</v>
      </c>
      <c r="AF49" s="23">
        <f t="shared" si="9"/>
        <v>41127.270799999998</v>
      </c>
      <c r="AG49" s="96">
        <f>AF49*E49</f>
        <v>575781.79119999998</v>
      </c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4"/>
      <c r="BK49" s="94"/>
      <c r="BL49" s="94"/>
      <c r="BM49" s="94"/>
      <c r="BN49" s="94"/>
      <c r="BO49" s="94"/>
      <c r="BP49" s="94"/>
      <c r="BQ49" s="94"/>
      <c r="BR49" s="94"/>
      <c r="BS49" s="94"/>
      <c r="BT49" s="94"/>
      <c r="BU49" s="94"/>
      <c r="BV49" s="94"/>
      <c r="BW49" s="94"/>
      <c r="BX49" s="94"/>
      <c r="BY49" s="94"/>
      <c r="BZ49" s="94"/>
      <c r="CA49" s="94"/>
      <c r="CB49" s="94"/>
      <c r="CC49" s="94"/>
      <c r="CD49" s="94"/>
      <c r="CE49" s="94"/>
      <c r="CF49" s="94"/>
      <c r="CG49" s="94"/>
      <c r="CH49" s="94"/>
      <c r="CI49" s="94"/>
      <c r="CJ49" s="94"/>
      <c r="CK49" s="94"/>
      <c r="CL49" s="94"/>
      <c r="CM49" s="94"/>
      <c r="CN49" s="94"/>
      <c r="CO49" s="94"/>
      <c r="CP49" s="94"/>
      <c r="CQ49" s="94"/>
      <c r="CR49" s="94"/>
      <c r="CS49" s="94"/>
      <c r="CT49" s="94"/>
      <c r="CU49" s="94"/>
      <c r="CV49" s="94"/>
      <c r="CW49" s="94"/>
    </row>
    <row r="50" spans="1:101" ht="47.25" hidden="1" customHeight="1" x14ac:dyDescent="0.35">
      <c r="A50" s="15">
        <v>4</v>
      </c>
      <c r="B50" s="26" t="s">
        <v>62</v>
      </c>
      <c r="C50" s="26" t="s">
        <v>25</v>
      </c>
      <c r="D50" s="27" t="s">
        <v>8</v>
      </c>
      <c r="E50" s="66">
        <v>7</v>
      </c>
      <c r="F50" s="67">
        <v>4500</v>
      </c>
      <c r="G50" s="66">
        <f t="shared" si="8"/>
        <v>31500</v>
      </c>
      <c r="H50" s="67"/>
      <c r="I50" s="124"/>
      <c r="J50" s="37"/>
      <c r="K50" s="43"/>
      <c r="L50" s="42"/>
      <c r="M50" s="39"/>
      <c r="N50" s="44"/>
      <c r="O50" s="45"/>
      <c r="P50" s="46"/>
      <c r="Q50" s="45"/>
      <c r="R50" s="46"/>
      <c r="S50" s="42">
        <v>37660</v>
      </c>
      <c r="T50" s="37">
        <f t="shared" si="7"/>
        <v>263620</v>
      </c>
      <c r="U50" s="43"/>
      <c r="V50" s="19"/>
      <c r="W50" s="47"/>
      <c r="X50" s="48"/>
      <c r="Y50" s="74">
        <v>4257.42</v>
      </c>
      <c r="Z50" s="75">
        <f>Y50*E50</f>
        <v>29801.940000000002</v>
      </c>
      <c r="AA50" s="48"/>
      <c r="AB50" s="19">
        <v>4500</v>
      </c>
      <c r="AC50" s="47">
        <f>AB50*E50</f>
        <v>31500</v>
      </c>
      <c r="AD50" s="49"/>
      <c r="AE50" s="21"/>
      <c r="AF50" s="23"/>
      <c r="AG50" s="96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/>
      <c r="BD50" s="94"/>
      <c r="BE50" s="94"/>
      <c r="BF50" s="94"/>
      <c r="BG50" s="94"/>
      <c r="BH50" s="94"/>
      <c r="BI50" s="94"/>
      <c r="BJ50" s="94"/>
      <c r="BK50" s="94"/>
      <c r="BL50" s="94"/>
      <c r="BM50" s="94"/>
      <c r="BN50" s="94"/>
      <c r="BO50" s="94"/>
      <c r="BP50" s="94"/>
      <c r="BQ50" s="94"/>
      <c r="BR50" s="94"/>
      <c r="BS50" s="94"/>
      <c r="BT50" s="94"/>
      <c r="BU50" s="94"/>
      <c r="BV50" s="94"/>
      <c r="BW50" s="94"/>
      <c r="BX50" s="94"/>
      <c r="BY50" s="94"/>
      <c r="BZ50" s="94"/>
      <c r="CA50" s="94"/>
      <c r="CB50" s="94"/>
      <c r="CC50" s="94"/>
      <c r="CD50" s="94"/>
      <c r="CE50" s="94"/>
      <c r="CF50" s="94"/>
      <c r="CG50" s="94"/>
      <c r="CH50" s="94"/>
      <c r="CI50" s="94"/>
      <c r="CJ50" s="94"/>
      <c r="CK50" s="94"/>
      <c r="CL50" s="94"/>
      <c r="CM50" s="94"/>
      <c r="CN50" s="94"/>
      <c r="CO50" s="94"/>
      <c r="CP50" s="94"/>
      <c r="CQ50" s="94"/>
      <c r="CR50" s="94"/>
      <c r="CS50" s="94"/>
      <c r="CT50" s="94"/>
      <c r="CU50" s="94"/>
      <c r="CV50" s="94"/>
      <c r="CW50" s="94"/>
    </row>
    <row r="51" spans="1:101" ht="47.25" hidden="1" customHeight="1" x14ac:dyDescent="0.35">
      <c r="A51" s="15">
        <v>5</v>
      </c>
      <c r="B51" s="13" t="s">
        <v>63</v>
      </c>
      <c r="C51" s="13" t="s">
        <v>26</v>
      </c>
      <c r="D51" s="27" t="s">
        <v>8</v>
      </c>
      <c r="E51" s="66">
        <v>6</v>
      </c>
      <c r="F51" s="67">
        <v>88724.4</v>
      </c>
      <c r="G51" s="66">
        <f t="shared" si="8"/>
        <v>532346.39999999991</v>
      </c>
      <c r="H51" s="67"/>
      <c r="I51" s="123">
        <v>96921</v>
      </c>
      <c r="J51" s="37">
        <f>I51*E51</f>
        <v>581526</v>
      </c>
      <c r="K51" s="38"/>
      <c r="L51" s="16"/>
      <c r="M51" s="39"/>
      <c r="N51" s="38"/>
      <c r="O51" s="16"/>
      <c r="P51" s="39"/>
      <c r="Q51" s="16">
        <v>124900</v>
      </c>
      <c r="R51" s="46">
        <f t="shared" ref="R51" si="11">Q51*E51</f>
        <v>749400</v>
      </c>
      <c r="S51" s="16">
        <v>101980</v>
      </c>
      <c r="T51" s="37">
        <f t="shared" si="7"/>
        <v>611880</v>
      </c>
      <c r="U51" s="38"/>
      <c r="V51" s="71">
        <v>78492</v>
      </c>
      <c r="W51" s="76">
        <f>V51*E51</f>
        <v>470952</v>
      </c>
      <c r="X51" s="39"/>
      <c r="Y51" s="16"/>
      <c r="Z51" s="47"/>
      <c r="AA51" s="39"/>
      <c r="AB51" s="16"/>
      <c r="AC51" s="47"/>
      <c r="AD51" s="41"/>
      <c r="AE51" s="15">
        <v>2809.91</v>
      </c>
      <c r="AF51" s="23">
        <f t="shared" ref="AF51:AF52" si="12">AE51*58.52</f>
        <v>164435.9332</v>
      </c>
      <c r="AG51" s="96">
        <f t="shared" ref="AG51:AG83" si="13">AF51*E51</f>
        <v>986615.59920000006</v>
      </c>
      <c r="AH51" s="94"/>
      <c r="AI51" s="94"/>
      <c r="AJ51" s="94"/>
      <c r="AK51" s="94"/>
      <c r="AL51" s="94"/>
      <c r="AM51" s="94"/>
      <c r="AN51" s="94"/>
      <c r="AO51" s="94"/>
      <c r="AP51" s="94"/>
      <c r="AQ51" s="94"/>
      <c r="AR51" s="94"/>
      <c r="AS51" s="94"/>
      <c r="AT51" s="94"/>
      <c r="AU51" s="94"/>
      <c r="AV51" s="94"/>
      <c r="AW51" s="94"/>
      <c r="AX51" s="94"/>
      <c r="AY51" s="94"/>
      <c r="AZ51" s="94"/>
      <c r="BA51" s="94"/>
      <c r="BB51" s="94"/>
      <c r="BC51" s="94"/>
      <c r="BD51" s="94"/>
      <c r="BE51" s="94"/>
      <c r="BF51" s="94"/>
      <c r="BG51" s="94"/>
      <c r="BH51" s="94"/>
      <c r="BI51" s="94"/>
      <c r="BJ51" s="94"/>
      <c r="BK51" s="94"/>
      <c r="BL51" s="94"/>
      <c r="BM51" s="94"/>
      <c r="BN51" s="94"/>
      <c r="BO51" s="94"/>
      <c r="BP51" s="94"/>
      <c r="BQ51" s="94"/>
      <c r="BR51" s="94"/>
      <c r="BS51" s="94"/>
      <c r="BT51" s="94"/>
      <c r="BU51" s="94"/>
      <c r="BV51" s="94"/>
      <c r="BW51" s="94"/>
      <c r="BX51" s="94"/>
      <c r="BY51" s="94"/>
      <c r="BZ51" s="94"/>
      <c r="CA51" s="94"/>
      <c r="CB51" s="94"/>
      <c r="CC51" s="94"/>
      <c r="CD51" s="94"/>
      <c r="CE51" s="94"/>
      <c r="CF51" s="94"/>
      <c r="CG51" s="94"/>
      <c r="CH51" s="94"/>
      <c r="CI51" s="94"/>
      <c r="CJ51" s="94"/>
      <c r="CK51" s="94"/>
      <c r="CL51" s="94"/>
      <c r="CM51" s="94"/>
      <c r="CN51" s="94"/>
      <c r="CO51" s="94"/>
      <c r="CP51" s="94"/>
      <c r="CQ51" s="94"/>
      <c r="CR51" s="94"/>
      <c r="CS51" s="94"/>
      <c r="CT51" s="94"/>
      <c r="CU51" s="94"/>
      <c r="CV51" s="94"/>
      <c r="CW51" s="94"/>
    </row>
    <row r="52" spans="1:101" ht="47.25" hidden="1" customHeight="1" x14ac:dyDescent="0.35">
      <c r="A52" s="15">
        <v>6</v>
      </c>
      <c r="B52" s="13" t="s">
        <v>64</v>
      </c>
      <c r="C52" s="13" t="s">
        <v>27</v>
      </c>
      <c r="D52" s="27" t="s">
        <v>8</v>
      </c>
      <c r="E52" s="66">
        <v>300</v>
      </c>
      <c r="F52" s="67">
        <v>710</v>
      </c>
      <c r="G52" s="66">
        <f t="shared" si="8"/>
        <v>213000</v>
      </c>
      <c r="H52" s="67"/>
      <c r="I52" s="123"/>
      <c r="J52" s="37"/>
      <c r="K52" s="38"/>
      <c r="L52" s="71">
        <v>710</v>
      </c>
      <c r="M52" s="72">
        <f>L52*E52</f>
        <v>213000</v>
      </c>
      <c r="N52" s="38"/>
      <c r="O52" s="16"/>
      <c r="P52" s="39"/>
      <c r="Q52" s="16"/>
      <c r="R52" s="46"/>
      <c r="S52" s="16">
        <v>3530</v>
      </c>
      <c r="T52" s="37">
        <f t="shared" si="7"/>
        <v>1059000</v>
      </c>
      <c r="U52" s="38"/>
      <c r="V52" s="16"/>
      <c r="W52" s="40"/>
      <c r="X52" s="39"/>
      <c r="Y52" s="16"/>
      <c r="Z52" s="47"/>
      <c r="AA52" s="39"/>
      <c r="AB52" s="16"/>
      <c r="AC52" s="47"/>
      <c r="AD52" s="41"/>
      <c r="AE52" s="15">
        <v>17.32</v>
      </c>
      <c r="AF52" s="23">
        <f t="shared" si="12"/>
        <v>1013.5664</v>
      </c>
      <c r="AG52" s="96">
        <f t="shared" si="13"/>
        <v>304069.92000000004</v>
      </c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/>
      <c r="BD52" s="94"/>
      <c r="BE52" s="94"/>
      <c r="BF52" s="94"/>
      <c r="BG52" s="94"/>
      <c r="BH52" s="94"/>
      <c r="BI52" s="94"/>
      <c r="BJ52" s="94"/>
      <c r="BK52" s="94"/>
      <c r="BL52" s="94"/>
      <c r="BM52" s="94"/>
      <c r="BN52" s="94"/>
      <c r="BO52" s="94"/>
      <c r="BP52" s="94"/>
      <c r="BQ52" s="94"/>
      <c r="BR52" s="94"/>
      <c r="BS52" s="94"/>
      <c r="BT52" s="94"/>
      <c r="BU52" s="94"/>
      <c r="BV52" s="94"/>
      <c r="BW52" s="94"/>
      <c r="BX52" s="94"/>
      <c r="BY52" s="94"/>
      <c r="BZ52" s="94"/>
      <c r="CA52" s="94"/>
      <c r="CB52" s="94"/>
      <c r="CC52" s="94"/>
      <c r="CD52" s="94"/>
      <c r="CE52" s="94"/>
      <c r="CF52" s="94"/>
      <c r="CG52" s="94"/>
      <c r="CH52" s="94"/>
      <c r="CI52" s="94"/>
      <c r="CJ52" s="94"/>
      <c r="CK52" s="94"/>
      <c r="CL52" s="94"/>
      <c r="CM52" s="94"/>
      <c r="CN52" s="94"/>
      <c r="CO52" s="94"/>
      <c r="CP52" s="94"/>
      <c r="CQ52" s="94"/>
      <c r="CR52" s="94"/>
      <c r="CS52" s="94"/>
      <c r="CT52" s="94"/>
      <c r="CU52" s="94"/>
      <c r="CV52" s="94"/>
      <c r="CW52" s="94"/>
    </row>
    <row r="53" spans="1:101" ht="47.25" hidden="1" customHeight="1" x14ac:dyDescent="0.35">
      <c r="A53" s="15">
        <v>7</v>
      </c>
      <c r="B53" s="26" t="s">
        <v>65</v>
      </c>
      <c r="C53" s="26" t="s">
        <v>28</v>
      </c>
      <c r="D53" s="27" t="s">
        <v>8</v>
      </c>
      <c r="E53" s="66">
        <v>7</v>
      </c>
      <c r="F53" s="67">
        <v>2000</v>
      </c>
      <c r="G53" s="66">
        <f t="shared" si="8"/>
        <v>14000</v>
      </c>
      <c r="H53" s="67"/>
      <c r="I53" s="124"/>
      <c r="J53" s="37"/>
      <c r="K53" s="43"/>
      <c r="L53" s="42"/>
      <c r="M53" s="39"/>
      <c r="N53" s="44"/>
      <c r="O53" s="45"/>
      <c r="P53" s="46"/>
      <c r="Q53" s="45"/>
      <c r="R53" s="46"/>
      <c r="S53" s="42">
        <v>18800</v>
      </c>
      <c r="T53" s="37">
        <f t="shared" si="7"/>
        <v>131600</v>
      </c>
      <c r="U53" s="43"/>
      <c r="V53" s="19"/>
      <c r="W53" s="40"/>
      <c r="X53" s="48"/>
      <c r="Y53" s="74">
        <v>1902.54</v>
      </c>
      <c r="Z53" s="75">
        <f>Y53*E53</f>
        <v>13317.779999999999</v>
      </c>
      <c r="AA53" s="96"/>
      <c r="AB53" s="19">
        <v>2000</v>
      </c>
      <c r="AC53" s="47">
        <f>AB53*E53</f>
        <v>14000</v>
      </c>
      <c r="AD53" s="49"/>
      <c r="AE53" s="21"/>
      <c r="AF53" s="23"/>
      <c r="AG53" s="96">
        <f t="shared" si="13"/>
        <v>0</v>
      </c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4"/>
      <c r="AV53" s="94"/>
      <c r="AW53" s="94"/>
      <c r="AX53" s="94"/>
      <c r="AY53" s="94"/>
      <c r="AZ53" s="94"/>
      <c r="BA53" s="94"/>
      <c r="BB53" s="94"/>
      <c r="BC53" s="94"/>
      <c r="BD53" s="94"/>
      <c r="BE53" s="94"/>
      <c r="BF53" s="94"/>
      <c r="BG53" s="94"/>
      <c r="BH53" s="94"/>
      <c r="BI53" s="94"/>
      <c r="BJ53" s="94"/>
      <c r="BK53" s="94"/>
      <c r="BL53" s="94"/>
      <c r="BM53" s="94"/>
      <c r="BN53" s="94"/>
      <c r="BO53" s="94"/>
      <c r="BP53" s="94"/>
      <c r="BQ53" s="94"/>
      <c r="BR53" s="94"/>
      <c r="BS53" s="94"/>
      <c r="BT53" s="94"/>
      <c r="BU53" s="94"/>
      <c r="BV53" s="94"/>
      <c r="BW53" s="94"/>
      <c r="BX53" s="94"/>
      <c r="BY53" s="94"/>
      <c r="BZ53" s="94"/>
      <c r="CA53" s="94"/>
      <c r="CB53" s="94"/>
      <c r="CC53" s="94"/>
      <c r="CD53" s="94"/>
      <c r="CE53" s="94"/>
      <c r="CF53" s="94"/>
      <c r="CG53" s="94"/>
      <c r="CH53" s="94"/>
      <c r="CI53" s="94"/>
      <c r="CJ53" s="94"/>
      <c r="CK53" s="94"/>
      <c r="CL53" s="94"/>
      <c r="CM53" s="94"/>
      <c r="CN53" s="94"/>
      <c r="CO53" s="94"/>
      <c r="CP53" s="94"/>
      <c r="CQ53" s="94"/>
      <c r="CR53" s="94"/>
      <c r="CS53" s="94"/>
      <c r="CT53" s="94"/>
      <c r="CU53" s="94"/>
      <c r="CV53" s="94"/>
      <c r="CW53" s="94"/>
    </row>
    <row r="54" spans="1:101" ht="47.25" hidden="1" customHeight="1" x14ac:dyDescent="0.35">
      <c r="A54" s="15">
        <v>8</v>
      </c>
      <c r="B54" s="13" t="s">
        <v>66</v>
      </c>
      <c r="C54" s="13" t="s">
        <v>29</v>
      </c>
      <c r="D54" s="27" t="s">
        <v>8</v>
      </c>
      <c r="E54" s="66">
        <v>6</v>
      </c>
      <c r="F54" s="67">
        <v>25000</v>
      </c>
      <c r="G54" s="66">
        <f t="shared" si="8"/>
        <v>150000</v>
      </c>
      <c r="H54" s="67"/>
      <c r="I54" s="123"/>
      <c r="J54" s="37"/>
      <c r="K54" s="38"/>
      <c r="L54" s="71">
        <v>2500</v>
      </c>
      <c r="M54" s="72">
        <f>L54*E54</f>
        <v>15000</v>
      </c>
      <c r="N54" s="38"/>
      <c r="O54" s="16"/>
      <c r="P54" s="39"/>
      <c r="Q54" s="16">
        <v>27300</v>
      </c>
      <c r="R54" s="46">
        <f t="shared" ref="R54" si="14">Q54*E54</f>
        <v>163800</v>
      </c>
      <c r="S54" s="16">
        <v>31340</v>
      </c>
      <c r="T54" s="37">
        <f t="shared" si="7"/>
        <v>188040</v>
      </c>
      <c r="U54" s="38"/>
      <c r="V54" s="16"/>
      <c r="W54" s="40"/>
      <c r="X54" s="39"/>
      <c r="Y54" s="16"/>
      <c r="Z54" s="47"/>
      <c r="AA54" s="39"/>
      <c r="AB54" s="16"/>
      <c r="AC54" s="47"/>
      <c r="AD54" s="41"/>
      <c r="AE54" s="15">
        <v>1661.05</v>
      </c>
      <c r="AF54" s="23">
        <f t="shared" ref="AF54:AF57" si="15">AE54*58.52</f>
        <v>97204.646000000008</v>
      </c>
      <c r="AG54" s="96">
        <f t="shared" si="13"/>
        <v>583227.87600000005</v>
      </c>
      <c r="AH54" s="94"/>
      <c r="AI54" s="94"/>
      <c r="AJ54" s="94"/>
      <c r="AK54" s="94"/>
      <c r="AL54" s="94"/>
      <c r="AM54" s="94"/>
      <c r="AN54" s="94"/>
      <c r="AO54" s="94"/>
      <c r="AP54" s="94"/>
      <c r="AQ54" s="94"/>
      <c r="AR54" s="94"/>
      <c r="AS54" s="94"/>
      <c r="AT54" s="94"/>
      <c r="AU54" s="94"/>
      <c r="AV54" s="94"/>
      <c r="AW54" s="94"/>
      <c r="AX54" s="94"/>
      <c r="AY54" s="94"/>
      <c r="AZ54" s="94"/>
      <c r="BA54" s="94"/>
      <c r="BB54" s="94"/>
      <c r="BC54" s="94"/>
      <c r="BD54" s="94"/>
      <c r="BE54" s="94"/>
      <c r="BF54" s="94"/>
      <c r="BG54" s="94"/>
      <c r="BH54" s="94"/>
      <c r="BI54" s="94"/>
      <c r="BJ54" s="94"/>
      <c r="BK54" s="94"/>
      <c r="BL54" s="94"/>
      <c r="BM54" s="94"/>
      <c r="BN54" s="94"/>
      <c r="BO54" s="94"/>
      <c r="BP54" s="94"/>
      <c r="BQ54" s="94"/>
      <c r="BR54" s="94"/>
      <c r="BS54" s="94"/>
      <c r="BT54" s="94"/>
      <c r="BU54" s="94"/>
      <c r="BV54" s="94"/>
      <c r="BW54" s="94"/>
      <c r="BX54" s="94"/>
      <c r="BY54" s="94"/>
      <c r="BZ54" s="94"/>
      <c r="CA54" s="94"/>
      <c r="CB54" s="94"/>
      <c r="CC54" s="94"/>
      <c r="CD54" s="94"/>
      <c r="CE54" s="94"/>
      <c r="CF54" s="94"/>
      <c r="CG54" s="94"/>
      <c r="CH54" s="94"/>
      <c r="CI54" s="94"/>
      <c r="CJ54" s="94"/>
      <c r="CK54" s="94"/>
      <c r="CL54" s="94"/>
      <c r="CM54" s="94"/>
      <c r="CN54" s="94"/>
      <c r="CO54" s="94"/>
      <c r="CP54" s="94"/>
      <c r="CQ54" s="94"/>
      <c r="CR54" s="94"/>
      <c r="CS54" s="94"/>
      <c r="CT54" s="94"/>
      <c r="CU54" s="94"/>
      <c r="CV54" s="94"/>
      <c r="CW54" s="94"/>
    </row>
    <row r="55" spans="1:101" ht="47.25" hidden="1" customHeight="1" x14ac:dyDescent="0.35">
      <c r="A55" s="15">
        <v>9</v>
      </c>
      <c r="B55" s="13" t="s">
        <v>67</v>
      </c>
      <c r="C55" s="13" t="s">
        <v>30</v>
      </c>
      <c r="D55" s="27" t="s">
        <v>8</v>
      </c>
      <c r="E55" s="66">
        <v>8</v>
      </c>
      <c r="F55" s="67">
        <v>850</v>
      </c>
      <c r="G55" s="66">
        <f t="shared" si="8"/>
        <v>6800</v>
      </c>
      <c r="H55" s="67"/>
      <c r="I55" s="123"/>
      <c r="J55" s="37"/>
      <c r="K55" s="38"/>
      <c r="L55" s="71">
        <v>850</v>
      </c>
      <c r="M55" s="72">
        <f>L55*E55</f>
        <v>6800</v>
      </c>
      <c r="N55" s="38"/>
      <c r="O55" s="16"/>
      <c r="P55" s="39"/>
      <c r="Q55" s="16"/>
      <c r="R55" s="46"/>
      <c r="S55" s="16">
        <v>2890</v>
      </c>
      <c r="T55" s="37">
        <f t="shared" si="7"/>
        <v>23120</v>
      </c>
      <c r="U55" s="38"/>
      <c r="V55" s="16"/>
      <c r="W55" s="40"/>
      <c r="X55" s="39"/>
      <c r="Y55" s="16"/>
      <c r="Z55" s="47"/>
      <c r="AA55" s="39"/>
      <c r="AB55" s="16"/>
      <c r="AC55" s="47"/>
      <c r="AD55" s="41"/>
      <c r="AE55" s="15">
        <v>31.11</v>
      </c>
      <c r="AF55" s="23">
        <f t="shared" si="15"/>
        <v>1820.5572</v>
      </c>
      <c r="AG55" s="96">
        <f t="shared" si="13"/>
        <v>14564.4576</v>
      </c>
      <c r="AH55" s="94"/>
      <c r="AI55" s="94"/>
      <c r="AJ55" s="94"/>
      <c r="AK55" s="94"/>
      <c r="AL55" s="94"/>
      <c r="AM55" s="94"/>
      <c r="AN55" s="94"/>
      <c r="AO55" s="94"/>
      <c r="AP55" s="94"/>
      <c r="AQ55" s="94"/>
      <c r="AR55" s="94"/>
      <c r="AS55" s="94"/>
      <c r="AT55" s="94"/>
      <c r="AU55" s="94"/>
      <c r="AV55" s="94"/>
      <c r="AW55" s="94"/>
      <c r="AX55" s="94"/>
      <c r="AY55" s="94"/>
      <c r="AZ55" s="94"/>
      <c r="BA55" s="94"/>
      <c r="BB55" s="94"/>
      <c r="BC55" s="94"/>
      <c r="BD55" s="94"/>
      <c r="BE55" s="94"/>
      <c r="BF55" s="94"/>
      <c r="BG55" s="94"/>
      <c r="BH55" s="94"/>
      <c r="BI55" s="94"/>
      <c r="BJ55" s="94"/>
      <c r="BK55" s="94"/>
      <c r="BL55" s="94"/>
      <c r="BM55" s="94"/>
      <c r="BN55" s="94"/>
      <c r="BO55" s="94"/>
      <c r="BP55" s="94"/>
      <c r="BQ55" s="94"/>
      <c r="BR55" s="94"/>
      <c r="BS55" s="94"/>
      <c r="BT55" s="94"/>
      <c r="BU55" s="94"/>
      <c r="BV55" s="94"/>
      <c r="BW55" s="94"/>
      <c r="BX55" s="94"/>
      <c r="BY55" s="94"/>
      <c r="BZ55" s="94"/>
      <c r="CA55" s="94"/>
      <c r="CB55" s="94"/>
      <c r="CC55" s="94"/>
      <c r="CD55" s="94"/>
      <c r="CE55" s="94"/>
      <c r="CF55" s="94"/>
      <c r="CG55" s="94"/>
      <c r="CH55" s="94"/>
      <c r="CI55" s="94"/>
      <c r="CJ55" s="94"/>
      <c r="CK55" s="94"/>
      <c r="CL55" s="94"/>
      <c r="CM55" s="94"/>
      <c r="CN55" s="94"/>
      <c r="CO55" s="94"/>
      <c r="CP55" s="94"/>
      <c r="CQ55" s="94"/>
      <c r="CR55" s="94"/>
      <c r="CS55" s="94"/>
      <c r="CT55" s="94"/>
      <c r="CU55" s="94"/>
      <c r="CV55" s="94"/>
      <c r="CW55" s="94"/>
    </row>
    <row r="56" spans="1:101" ht="47.25" hidden="1" customHeight="1" x14ac:dyDescent="0.35">
      <c r="A56" s="15">
        <v>10</v>
      </c>
      <c r="B56" s="26" t="s">
        <v>68</v>
      </c>
      <c r="C56" s="26" t="s">
        <v>31</v>
      </c>
      <c r="D56" s="27" t="s">
        <v>8</v>
      </c>
      <c r="E56" s="66">
        <v>14</v>
      </c>
      <c r="F56" s="67">
        <v>85222</v>
      </c>
      <c r="G56" s="66">
        <f t="shared" si="8"/>
        <v>1193108</v>
      </c>
      <c r="H56" s="67"/>
      <c r="I56" s="125">
        <v>89900</v>
      </c>
      <c r="J56" s="73">
        <f>I56*E56</f>
        <v>1258600</v>
      </c>
      <c r="K56" s="43"/>
      <c r="L56" s="42"/>
      <c r="M56" s="39"/>
      <c r="N56" s="44"/>
      <c r="O56" s="45"/>
      <c r="P56" s="46"/>
      <c r="Q56" s="45"/>
      <c r="R56" s="46"/>
      <c r="S56" s="42">
        <v>97470</v>
      </c>
      <c r="T56" s="37">
        <f t="shared" si="7"/>
        <v>1364580</v>
      </c>
      <c r="U56" s="43"/>
      <c r="V56" s="19"/>
      <c r="W56" s="40"/>
      <c r="X56" s="48"/>
      <c r="Y56" s="19"/>
      <c r="Z56" s="47"/>
      <c r="AA56" s="48"/>
      <c r="AB56" s="19"/>
      <c r="AC56" s="47"/>
      <c r="AD56" s="49"/>
      <c r="AE56" s="21">
        <v>3114.41</v>
      </c>
      <c r="AF56" s="23">
        <f t="shared" si="15"/>
        <v>182255.2732</v>
      </c>
      <c r="AG56" s="96">
        <f t="shared" si="13"/>
        <v>2551573.8248000001</v>
      </c>
      <c r="AH56" s="94"/>
      <c r="AI56" s="94"/>
      <c r="AJ56" s="94"/>
      <c r="AK56" s="94"/>
      <c r="AL56" s="94"/>
      <c r="AM56" s="94"/>
      <c r="AN56" s="94"/>
      <c r="AO56" s="94"/>
      <c r="AP56" s="94"/>
      <c r="AQ56" s="94"/>
      <c r="AR56" s="94"/>
      <c r="AS56" s="94"/>
      <c r="AT56" s="94"/>
      <c r="AU56" s="94"/>
      <c r="AV56" s="94"/>
      <c r="AW56" s="94"/>
      <c r="AX56" s="94"/>
      <c r="AY56" s="94"/>
      <c r="AZ56" s="94"/>
      <c r="BA56" s="94"/>
      <c r="BB56" s="94"/>
      <c r="BC56" s="94"/>
      <c r="BD56" s="94"/>
      <c r="BE56" s="94"/>
      <c r="BF56" s="94"/>
      <c r="BG56" s="94"/>
      <c r="BH56" s="94"/>
      <c r="BI56" s="94"/>
      <c r="BJ56" s="94"/>
      <c r="BK56" s="94"/>
      <c r="BL56" s="94"/>
      <c r="BM56" s="94"/>
      <c r="BN56" s="94"/>
      <c r="BO56" s="94"/>
      <c r="BP56" s="94"/>
      <c r="BQ56" s="94"/>
      <c r="BR56" s="94"/>
      <c r="BS56" s="94"/>
      <c r="BT56" s="94"/>
      <c r="BU56" s="94"/>
      <c r="BV56" s="94"/>
      <c r="BW56" s="94"/>
      <c r="BX56" s="94"/>
      <c r="BY56" s="94"/>
      <c r="BZ56" s="94"/>
      <c r="CA56" s="94"/>
      <c r="CB56" s="94"/>
      <c r="CC56" s="94"/>
      <c r="CD56" s="94"/>
      <c r="CE56" s="94"/>
      <c r="CF56" s="94"/>
      <c r="CG56" s="94"/>
      <c r="CH56" s="94"/>
      <c r="CI56" s="94"/>
      <c r="CJ56" s="94"/>
      <c r="CK56" s="94"/>
      <c r="CL56" s="94"/>
      <c r="CM56" s="94"/>
      <c r="CN56" s="94"/>
      <c r="CO56" s="94"/>
      <c r="CP56" s="94"/>
      <c r="CQ56" s="94"/>
      <c r="CR56" s="94"/>
      <c r="CS56" s="94"/>
      <c r="CT56" s="94"/>
      <c r="CU56" s="94"/>
      <c r="CV56" s="94"/>
      <c r="CW56" s="94"/>
    </row>
    <row r="57" spans="1:101" ht="47.25" hidden="1" customHeight="1" x14ac:dyDescent="0.35">
      <c r="A57" s="15">
        <v>11</v>
      </c>
      <c r="B57" s="13" t="s">
        <v>69</v>
      </c>
      <c r="C57" s="13" t="s">
        <v>32</v>
      </c>
      <c r="D57" s="27" t="s">
        <v>8</v>
      </c>
      <c r="E57" s="66">
        <v>8</v>
      </c>
      <c r="F57" s="67">
        <v>16500</v>
      </c>
      <c r="G57" s="66">
        <f t="shared" si="8"/>
        <v>132000</v>
      </c>
      <c r="H57" s="67"/>
      <c r="I57" s="123"/>
      <c r="J57" s="37"/>
      <c r="K57" s="38"/>
      <c r="L57" s="77">
        <v>16500</v>
      </c>
      <c r="M57" s="79">
        <f>L57*E57</f>
        <v>132000</v>
      </c>
      <c r="N57" s="38"/>
      <c r="O57" s="16">
        <v>20420.43</v>
      </c>
      <c r="P57" s="39">
        <f>O57*E57</f>
        <v>163363.44</v>
      </c>
      <c r="Q57" s="16">
        <v>21500</v>
      </c>
      <c r="R57" s="46">
        <f t="shared" ref="R57" si="16">Q57*E57</f>
        <v>172000</v>
      </c>
      <c r="S57" s="71">
        <v>11870</v>
      </c>
      <c r="T57" s="73">
        <f t="shared" si="7"/>
        <v>94960</v>
      </c>
      <c r="U57" s="38"/>
      <c r="V57" s="50"/>
      <c r="W57" s="40"/>
      <c r="X57" s="39"/>
      <c r="Y57" s="16"/>
      <c r="Z57" s="47"/>
      <c r="AA57" s="39"/>
      <c r="AB57" s="16"/>
      <c r="AC57" s="47"/>
      <c r="AD57" s="41"/>
      <c r="AE57" s="15">
        <v>465.6</v>
      </c>
      <c r="AF57" s="23">
        <f t="shared" si="15"/>
        <v>27246.912000000004</v>
      </c>
      <c r="AG57" s="96">
        <f t="shared" si="13"/>
        <v>217975.29600000003</v>
      </c>
      <c r="AH57" s="94"/>
      <c r="AI57" s="94"/>
      <c r="AJ57" s="94"/>
      <c r="AK57" s="94"/>
      <c r="AL57" s="94"/>
      <c r="AM57" s="94"/>
      <c r="AN57" s="94"/>
      <c r="AO57" s="94"/>
      <c r="AP57" s="94"/>
      <c r="AQ57" s="94"/>
      <c r="AR57" s="94"/>
      <c r="AS57" s="94"/>
      <c r="AT57" s="94"/>
      <c r="AU57" s="94"/>
      <c r="AV57" s="94"/>
      <c r="AW57" s="94"/>
      <c r="AX57" s="94"/>
      <c r="AY57" s="94"/>
      <c r="AZ57" s="94"/>
      <c r="BA57" s="94"/>
      <c r="BB57" s="94"/>
      <c r="BC57" s="94"/>
      <c r="BD57" s="94"/>
      <c r="BE57" s="94"/>
      <c r="BF57" s="94"/>
      <c r="BG57" s="94"/>
      <c r="BH57" s="94"/>
      <c r="BI57" s="94"/>
      <c r="BJ57" s="94"/>
      <c r="BK57" s="94"/>
      <c r="BL57" s="94"/>
      <c r="BM57" s="94"/>
      <c r="BN57" s="94"/>
      <c r="BO57" s="94"/>
      <c r="BP57" s="94"/>
      <c r="BQ57" s="94"/>
      <c r="BR57" s="94"/>
      <c r="BS57" s="94"/>
      <c r="BT57" s="94"/>
      <c r="BU57" s="94"/>
      <c r="BV57" s="94"/>
      <c r="BW57" s="94"/>
      <c r="BX57" s="94"/>
      <c r="BY57" s="94"/>
      <c r="BZ57" s="94"/>
      <c r="CA57" s="94"/>
      <c r="CB57" s="94"/>
      <c r="CC57" s="94"/>
      <c r="CD57" s="94"/>
      <c r="CE57" s="94"/>
      <c r="CF57" s="94"/>
      <c r="CG57" s="94"/>
      <c r="CH57" s="94"/>
      <c r="CI57" s="94"/>
      <c r="CJ57" s="94"/>
      <c r="CK57" s="94"/>
      <c r="CL57" s="94"/>
      <c r="CM57" s="94"/>
      <c r="CN57" s="94"/>
      <c r="CO57" s="94"/>
      <c r="CP57" s="94"/>
      <c r="CQ57" s="94"/>
      <c r="CR57" s="94"/>
      <c r="CS57" s="94"/>
      <c r="CT57" s="94"/>
      <c r="CU57" s="94"/>
      <c r="CV57" s="94"/>
      <c r="CW57" s="94"/>
    </row>
    <row r="58" spans="1:101" ht="47.25" hidden="1" customHeight="1" x14ac:dyDescent="0.35">
      <c r="A58" s="15">
        <v>12</v>
      </c>
      <c r="B58" s="13" t="s">
        <v>70</v>
      </c>
      <c r="C58" s="13" t="s">
        <v>33</v>
      </c>
      <c r="D58" s="27" t="s">
        <v>8</v>
      </c>
      <c r="E58" s="66">
        <v>140</v>
      </c>
      <c r="F58" s="67">
        <v>5600</v>
      </c>
      <c r="G58" s="66">
        <f t="shared" si="8"/>
        <v>784000</v>
      </c>
      <c r="H58" s="67"/>
      <c r="I58" s="123"/>
      <c r="J58" s="37"/>
      <c r="K58" s="38"/>
      <c r="L58" s="71">
        <v>5600</v>
      </c>
      <c r="M58" s="72">
        <f>L58*E58</f>
        <v>784000</v>
      </c>
      <c r="N58" s="38"/>
      <c r="O58" s="16"/>
      <c r="P58" s="39"/>
      <c r="Q58" s="16"/>
      <c r="R58" s="46"/>
      <c r="S58" s="16"/>
      <c r="T58" s="37"/>
      <c r="U58" s="38"/>
      <c r="V58" s="16">
        <v>7490</v>
      </c>
      <c r="W58" s="40">
        <f>V58*E58</f>
        <v>1048600</v>
      </c>
      <c r="X58" s="39"/>
      <c r="Y58" s="16"/>
      <c r="Z58" s="47"/>
      <c r="AA58" s="39"/>
      <c r="AB58" s="16"/>
      <c r="AC58" s="47"/>
      <c r="AD58" s="41"/>
      <c r="AE58" s="15"/>
      <c r="AF58" s="23"/>
      <c r="AG58" s="96">
        <f t="shared" si="13"/>
        <v>0</v>
      </c>
      <c r="AH58" s="94"/>
      <c r="AI58" s="94"/>
      <c r="AJ58" s="94"/>
      <c r="AK58" s="94"/>
      <c r="AL58" s="94"/>
      <c r="AM58" s="94"/>
      <c r="AN58" s="94"/>
      <c r="AO58" s="94"/>
      <c r="AP58" s="94"/>
      <c r="AQ58" s="94"/>
      <c r="AR58" s="94"/>
      <c r="AS58" s="94"/>
      <c r="AT58" s="94"/>
      <c r="AU58" s="94"/>
      <c r="AV58" s="94"/>
      <c r="AW58" s="94"/>
      <c r="AX58" s="94"/>
      <c r="AY58" s="94"/>
      <c r="AZ58" s="94"/>
      <c r="BA58" s="94"/>
      <c r="BB58" s="94"/>
      <c r="BC58" s="94"/>
      <c r="BD58" s="94"/>
      <c r="BE58" s="94"/>
      <c r="BF58" s="94"/>
      <c r="BG58" s="94"/>
      <c r="BH58" s="94"/>
      <c r="BI58" s="94"/>
      <c r="BJ58" s="94"/>
      <c r="BK58" s="94"/>
      <c r="BL58" s="94"/>
      <c r="BM58" s="94"/>
      <c r="BN58" s="94"/>
      <c r="BO58" s="94"/>
      <c r="BP58" s="94"/>
      <c r="BQ58" s="94"/>
      <c r="BR58" s="94"/>
      <c r="BS58" s="94"/>
      <c r="BT58" s="94"/>
      <c r="BU58" s="94"/>
      <c r="BV58" s="94"/>
      <c r="BW58" s="94"/>
      <c r="BX58" s="94"/>
      <c r="BY58" s="94"/>
      <c r="BZ58" s="94"/>
      <c r="CA58" s="94"/>
      <c r="CB58" s="94"/>
      <c r="CC58" s="94"/>
      <c r="CD58" s="94"/>
      <c r="CE58" s="94"/>
      <c r="CF58" s="94"/>
      <c r="CG58" s="94"/>
      <c r="CH58" s="94"/>
      <c r="CI58" s="94"/>
      <c r="CJ58" s="94"/>
      <c r="CK58" s="94"/>
      <c r="CL58" s="94"/>
      <c r="CM58" s="94"/>
      <c r="CN58" s="94"/>
      <c r="CO58" s="94"/>
      <c r="CP58" s="94"/>
      <c r="CQ58" s="94"/>
      <c r="CR58" s="94"/>
      <c r="CS58" s="94"/>
      <c r="CT58" s="94"/>
      <c r="CU58" s="94"/>
      <c r="CV58" s="94"/>
      <c r="CW58" s="94"/>
    </row>
    <row r="59" spans="1:101" ht="47.25" hidden="1" customHeight="1" x14ac:dyDescent="0.35">
      <c r="A59" s="15">
        <v>13</v>
      </c>
      <c r="B59" s="26" t="s">
        <v>71</v>
      </c>
      <c r="C59" s="26" t="s">
        <v>34</v>
      </c>
      <c r="D59" s="27" t="s">
        <v>8</v>
      </c>
      <c r="E59" s="66">
        <v>6</v>
      </c>
      <c r="F59" s="67">
        <v>4500</v>
      </c>
      <c r="G59" s="66">
        <f t="shared" si="8"/>
        <v>27000</v>
      </c>
      <c r="H59" s="67"/>
      <c r="I59" s="124"/>
      <c r="J59" s="37"/>
      <c r="K59" s="43"/>
      <c r="L59" s="80">
        <v>4500</v>
      </c>
      <c r="M59" s="79">
        <f>L59*E59</f>
        <v>27000</v>
      </c>
      <c r="N59" s="44"/>
      <c r="O59" s="45">
        <v>7430.21</v>
      </c>
      <c r="P59" s="39">
        <f>O59*E59</f>
        <v>44581.26</v>
      </c>
      <c r="Q59" s="16"/>
      <c r="R59" s="46"/>
      <c r="S59" s="78">
        <v>3040</v>
      </c>
      <c r="T59" s="73">
        <f t="shared" ref="T59:T69" si="17">S59*E59</f>
        <v>18240</v>
      </c>
      <c r="U59" s="43"/>
      <c r="V59" s="19"/>
      <c r="W59" s="40"/>
      <c r="X59" s="48"/>
      <c r="Y59" s="19"/>
      <c r="Z59" s="47"/>
      <c r="AA59" s="48"/>
      <c r="AB59" s="19"/>
      <c r="AC59" s="47"/>
      <c r="AD59" s="49"/>
      <c r="AE59" s="21"/>
      <c r="AF59" s="23"/>
      <c r="AG59" s="96">
        <f t="shared" si="13"/>
        <v>0</v>
      </c>
      <c r="AH59" s="94"/>
      <c r="AI59" s="94"/>
      <c r="AJ59" s="94"/>
      <c r="AK59" s="94"/>
      <c r="AL59" s="94"/>
      <c r="AM59" s="94"/>
      <c r="AN59" s="94"/>
      <c r="AO59" s="94"/>
      <c r="AP59" s="94"/>
      <c r="AQ59" s="94"/>
      <c r="AR59" s="94"/>
      <c r="AS59" s="94"/>
      <c r="AT59" s="94"/>
      <c r="AU59" s="94"/>
      <c r="AV59" s="94"/>
      <c r="AW59" s="94"/>
      <c r="AX59" s="94"/>
      <c r="AY59" s="94"/>
      <c r="AZ59" s="94"/>
      <c r="BA59" s="94"/>
      <c r="BB59" s="94"/>
      <c r="BC59" s="94"/>
      <c r="BD59" s="94"/>
      <c r="BE59" s="94"/>
      <c r="BF59" s="94"/>
      <c r="BG59" s="94"/>
      <c r="BH59" s="94"/>
      <c r="BI59" s="94"/>
      <c r="BJ59" s="94"/>
      <c r="BK59" s="94"/>
      <c r="BL59" s="94"/>
      <c r="BM59" s="94"/>
      <c r="BN59" s="94"/>
      <c r="BO59" s="94"/>
      <c r="BP59" s="94"/>
      <c r="BQ59" s="94"/>
      <c r="BR59" s="94"/>
      <c r="BS59" s="94"/>
      <c r="BT59" s="94"/>
      <c r="BU59" s="94"/>
      <c r="BV59" s="94"/>
      <c r="BW59" s="94"/>
      <c r="BX59" s="94"/>
      <c r="BY59" s="94"/>
      <c r="BZ59" s="94"/>
      <c r="CA59" s="94"/>
      <c r="CB59" s="94"/>
      <c r="CC59" s="94"/>
      <c r="CD59" s="94"/>
      <c r="CE59" s="94"/>
      <c r="CF59" s="94"/>
      <c r="CG59" s="94"/>
      <c r="CH59" s="94"/>
      <c r="CI59" s="94"/>
      <c r="CJ59" s="94"/>
      <c r="CK59" s="94"/>
      <c r="CL59" s="94"/>
      <c r="CM59" s="94"/>
      <c r="CN59" s="94"/>
      <c r="CO59" s="94"/>
      <c r="CP59" s="94"/>
      <c r="CQ59" s="94"/>
      <c r="CR59" s="94"/>
      <c r="CS59" s="94"/>
      <c r="CT59" s="94"/>
      <c r="CU59" s="94"/>
      <c r="CV59" s="94"/>
      <c r="CW59" s="94"/>
    </row>
    <row r="60" spans="1:101" ht="47.25" hidden="1" customHeight="1" x14ac:dyDescent="0.35">
      <c r="A60" s="15">
        <v>14</v>
      </c>
      <c r="B60" s="13" t="s">
        <v>72</v>
      </c>
      <c r="C60" s="13" t="s">
        <v>35</v>
      </c>
      <c r="D60" s="27" t="s">
        <v>8</v>
      </c>
      <c r="E60" s="66">
        <v>140</v>
      </c>
      <c r="F60" s="67">
        <v>540</v>
      </c>
      <c r="G60" s="66">
        <f t="shared" si="8"/>
        <v>75600</v>
      </c>
      <c r="H60" s="67"/>
      <c r="I60" s="123"/>
      <c r="J60" s="37"/>
      <c r="K60" s="38"/>
      <c r="L60" s="77">
        <v>540</v>
      </c>
      <c r="M60" s="79">
        <f>L60*E60</f>
        <v>75600</v>
      </c>
      <c r="N60" s="38"/>
      <c r="O60" s="16"/>
      <c r="P60" s="39"/>
      <c r="Q60" s="16"/>
      <c r="R60" s="46"/>
      <c r="S60" s="16">
        <v>1810</v>
      </c>
      <c r="T60" s="37">
        <f t="shared" si="17"/>
        <v>253400</v>
      </c>
      <c r="U60" s="38"/>
      <c r="V60" s="16"/>
      <c r="W60" s="40"/>
      <c r="X60" s="39"/>
      <c r="Y60" s="16"/>
      <c r="Z60" s="47"/>
      <c r="AA60" s="39"/>
      <c r="AB60" s="16"/>
      <c r="AC60" s="47"/>
      <c r="AD60" s="41"/>
      <c r="AE60" s="15">
        <v>9.0299999999999994</v>
      </c>
      <c r="AF60" s="81">
        <f t="shared" ref="AF60" si="18">AE60*58.52</f>
        <v>528.43560000000002</v>
      </c>
      <c r="AG60" s="97">
        <f t="shared" si="13"/>
        <v>73980.983999999997</v>
      </c>
      <c r="AH60" s="94"/>
      <c r="AI60" s="94"/>
      <c r="AJ60" s="94"/>
      <c r="AK60" s="94"/>
      <c r="AL60" s="94"/>
      <c r="AM60" s="94"/>
      <c r="AN60" s="94"/>
      <c r="AO60" s="94"/>
      <c r="AP60" s="94"/>
      <c r="AQ60" s="94"/>
      <c r="AR60" s="94"/>
      <c r="AS60" s="94"/>
      <c r="AT60" s="94"/>
      <c r="AU60" s="94"/>
      <c r="AV60" s="94"/>
      <c r="AW60" s="94"/>
      <c r="AX60" s="94"/>
      <c r="AY60" s="94"/>
      <c r="AZ60" s="94"/>
      <c r="BA60" s="94"/>
      <c r="BB60" s="94"/>
      <c r="BC60" s="94"/>
      <c r="BD60" s="94"/>
      <c r="BE60" s="94"/>
      <c r="BF60" s="94"/>
      <c r="BG60" s="94"/>
      <c r="BH60" s="94"/>
      <c r="BI60" s="94"/>
      <c r="BJ60" s="94"/>
      <c r="BK60" s="94"/>
      <c r="BL60" s="94"/>
      <c r="BM60" s="94"/>
      <c r="BN60" s="94"/>
      <c r="BO60" s="94"/>
      <c r="BP60" s="94"/>
      <c r="BQ60" s="94"/>
      <c r="BR60" s="94"/>
      <c r="BS60" s="94"/>
      <c r="BT60" s="94"/>
      <c r="BU60" s="94"/>
      <c r="BV60" s="94"/>
      <c r="BW60" s="94"/>
      <c r="BX60" s="94"/>
      <c r="BY60" s="94"/>
      <c r="BZ60" s="94"/>
      <c r="CA60" s="94"/>
      <c r="CB60" s="94"/>
      <c r="CC60" s="94"/>
      <c r="CD60" s="94"/>
      <c r="CE60" s="94"/>
      <c r="CF60" s="94"/>
      <c r="CG60" s="94"/>
      <c r="CH60" s="94"/>
      <c r="CI60" s="94"/>
      <c r="CJ60" s="94"/>
      <c r="CK60" s="94"/>
      <c r="CL60" s="94"/>
      <c r="CM60" s="94"/>
      <c r="CN60" s="94"/>
      <c r="CO60" s="94"/>
      <c r="CP60" s="94"/>
      <c r="CQ60" s="94"/>
      <c r="CR60" s="94"/>
      <c r="CS60" s="94"/>
      <c r="CT60" s="94"/>
      <c r="CU60" s="94"/>
      <c r="CV60" s="94"/>
      <c r="CW60" s="94"/>
    </row>
    <row r="61" spans="1:101" ht="47.25" hidden="1" customHeight="1" x14ac:dyDescent="0.35">
      <c r="A61" s="15">
        <v>15</v>
      </c>
      <c r="B61" s="13" t="s">
        <v>73</v>
      </c>
      <c r="C61" s="13" t="s">
        <v>36</v>
      </c>
      <c r="D61" s="27" t="s">
        <v>8</v>
      </c>
      <c r="E61" s="66">
        <v>35</v>
      </c>
      <c r="F61" s="67">
        <v>50</v>
      </c>
      <c r="G61" s="66">
        <f t="shared" si="8"/>
        <v>1750</v>
      </c>
      <c r="H61" s="67"/>
      <c r="I61" s="123"/>
      <c r="J61" s="37"/>
      <c r="K61" s="38"/>
      <c r="L61" s="16"/>
      <c r="M61" s="39"/>
      <c r="N61" s="38"/>
      <c r="O61" s="16"/>
      <c r="P61" s="39"/>
      <c r="Q61" s="16"/>
      <c r="R61" s="46"/>
      <c r="S61" s="16">
        <v>27390</v>
      </c>
      <c r="T61" s="37">
        <f t="shared" si="17"/>
        <v>958650</v>
      </c>
      <c r="U61" s="38"/>
      <c r="V61" s="16"/>
      <c r="W61" s="40"/>
      <c r="X61" s="39"/>
      <c r="Y61" s="16">
        <v>47.46</v>
      </c>
      <c r="Z61" s="47">
        <f>Y61*E61</f>
        <v>1661.1000000000001</v>
      </c>
      <c r="AA61" s="39"/>
      <c r="AB61" s="16">
        <v>50</v>
      </c>
      <c r="AC61" s="47">
        <f>AB61*E61</f>
        <v>1750</v>
      </c>
      <c r="AD61" s="41"/>
      <c r="AE61" s="15"/>
      <c r="AF61" s="23"/>
      <c r="AG61" s="96">
        <f t="shared" si="13"/>
        <v>0</v>
      </c>
      <c r="AH61" s="94"/>
      <c r="AI61" s="94"/>
      <c r="AJ61" s="94"/>
      <c r="AK61" s="94"/>
      <c r="AL61" s="94"/>
      <c r="AM61" s="94"/>
      <c r="AN61" s="94"/>
      <c r="AO61" s="94"/>
      <c r="AP61" s="94"/>
      <c r="AQ61" s="94"/>
      <c r="AR61" s="94"/>
      <c r="AS61" s="94"/>
      <c r="AT61" s="94"/>
      <c r="AU61" s="94"/>
      <c r="AV61" s="94"/>
      <c r="AW61" s="94"/>
      <c r="AX61" s="94"/>
      <c r="AY61" s="94"/>
      <c r="AZ61" s="94"/>
      <c r="BA61" s="94"/>
      <c r="BB61" s="94"/>
      <c r="BC61" s="94"/>
      <c r="BD61" s="94"/>
      <c r="BE61" s="94"/>
      <c r="BF61" s="94"/>
      <c r="BG61" s="94"/>
      <c r="BH61" s="94"/>
      <c r="BI61" s="94"/>
      <c r="BJ61" s="94"/>
      <c r="BK61" s="94"/>
      <c r="BL61" s="94"/>
      <c r="BM61" s="94"/>
      <c r="BN61" s="94"/>
      <c r="BO61" s="94"/>
      <c r="BP61" s="94"/>
      <c r="BQ61" s="94"/>
      <c r="BR61" s="94"/>
      <c r="BS61" s="94"/>
      <c r="BT61" s="94"/>
      <c r="BU61" s="94"/>
      <c r="BV61" s="94"/>
      <c r="BW61" s="94"/>
      <c r="BX61" s="94"/>
      <c r="BY61" s="94"/>
      <c r="BZ61" s="94"/>
      <c r="CA61" s="94"/>
      <c r="CB61" s="94"/>
      <c r="CC61" s="94"/>
      <c r="CD61" s="94"/>
      <c r="CE61" s="94"/>
      <c r="CF61" s="94"/>
      <c r="CG61" s="94"/>
      <c r="CH61" s="94"/>
      <c r="CI61" s="94"/>
      <c r="CJ61" s="94"/>
      <c r="CK61" s="94"/>
      <c r="CL61" s="94"/>
      <c r="CM61" s="94"/>
      <c r="CN61" s="94"/>
      <c r="CO61" s="94"/>
      <c r="CP61" s="94"/>
      <c r="CQ61" s="94"/>
      <c r="CR61" s="94"/>
      <c r="CS61" s="94"/>
      <c r="CT61" s="94"/>
      <c r="CU61" s="94"/>
      <c r="CV61" s="94"/>
      <c r="CW61" s="94"/>
    </row>
    <row r="62" spans="1:101" ht="47.25" hidden="1" customHeight="1" x14ac:dyDescent="0.35">
      <c r="A62" s="15">
        <v>16</v>
      </c>
      <c r="B62" s="26" t="s">
        <v>74</v>
      </c>
      <c r="C62" s="26" t="s">
        <v>37</v>
      </c>
      <c r="D62" s="27" t="s">
        <v>8</v>
      </c>
      <c r="E62" s="66">
        <v>12</v>
      </c>
      <c r="F62" s="67">
        <v>34856</v>
      </c>
      <c r="G62" s="66">
        <f t="shared" si="8"/>
        <v>418272</v>
      </c>
      <c r="H62" s="67"/>
      <c r="I62" s="124">
        <v>37295</v>
      </c>
      <c r="J62" s="37">
        <f>I62*E62</f>
        <v>447540</v>
      </c>
      <c r="K62" s="43"/>
      <c r="L62" s="42"/>
      <c r="M62" s="39"/>
      <c r="N62" s="44"/>
      <c r="O62" s="45"/>
      <c r="P62" s="39"/>
      <c r="Q62" s="16">
        <v>33200</v>
      </c>
      <c r="R62" s="46">
        <f t="shared" ref="R62:R63" si="19">Q62*E62</f>
        <v>398400</v>
      </c>
      <c r="S62" s="78">
        <v>28080</v>
      </c>
      <c r="T62" s="73">
        <f t="shared" si="17"/>
        <v>336960</v>
      </c>
      <c r="U62" s="43"/>
      <c r="V62" s="19"/>
      <c r="W62" s="40"/>
      <c r="X62" s="48"/>
      <c r="Y62" s="19"/>
      <c r="Z62" s="47"/>
      <c r="AA62" s="48"/>
      <c r="AB62" s="19"/>
      <c r="AC62" s="47"/>
      <c r="AD62" s="49"/>
      <c r="AE62" s="21">
        <v>808.34</v>
      </c>
      <c r="AF62" s="23">
        <f t="shared" ref="AF62:AF64" si="20">AE62*58.52</f>
        <v>47304.056800000006</v>
      </c>
      <c r="AG62" s="96">
        <f t="shared" si="13"/>
        <v>567648.68160000001</v>
      </c>
      <c r="AH62" s="94"/>
      <c r="AI62" s="94"/>
      <c r="AJ62" s="94"/>
      <c r="AK62" s="94"/>
      <c r="AL62" s="94"/>
      <c r="AM62" s="94"/>
      <c r="AN62" s="94"/>
      <c r="AO62" s="94"/>
      <c r="AP62" s="94"/>
      <c r="AQ62" s="94"/>
      <c r="AR62" s="94"/>
      <c r="AS62" s="94"/>
      <c r="AT62" s="94"/>
      <c r="AU62" s="94"/>
      <c r="AV62" s="94"/>
      <c r="AW62" s="94"/>
      <c r="AX62" s="94"/>
      <c r="AY62" s="94"/>
      <c r="AZ62" s="94"/>
      <c r="BA62" s="94"/>
      <c r="BB62" s="94"/>
      <c r="BC62" s="94"/>
      <c r="BD62" s="94"/>
      <c r="BE62" s="94"/>
      <c r="BF62" s="94"/>
      <c r="BG62" s="94"/>
      <c r="BH62" s="94"/>
      <c r="BI62" s="94"/>
      <c r="BJ62" s="94"/>
      <c r="BK62" s="94"/>
      <c r="BL62" s="94"/>
      <c r="BM62" s="94"/>
      <c r="BN62" s="94"/>
      <c r="BO62" s="94"/>
      <c r="BP62" s="94"/>
      <c r="BQ62" s="94"/>
      <c r="BR62" s="94"/>
      <c r="BS62" s="94"/>
      <c r="BT62" s="94"/>
      <c r="BU62" s="94"/>
      <c r="BV62" s="94"/>
      <c r="BW62" s="94"/>
      <c r="BX62" s="94"/>
      <c r="BY62" s="94"/>
      <c r="BZ62" s="94"/>
      <c r="CA62" s="94"/>
      <c r="CB62" s="94"/>
      <c r="CC62" s="94"/>
      <c r="CD62" s="94"/>
      <c r="CE62" s="94"/>
      <c r="CF62" s="94"/>
      <c r="CG62" s="94"/>
      <c r="CH62" s="94"/>
      <c r="CI62" s="94"/>
      <c r="CJ62" s="94"/>
      <c r="CK62" s="94"/>
      <c r="CL62" s="94"/>
      <c r="CM62" s="94"/>
      <c r="CN62" s="94"/>
      <c r="CO62" s="94"/>
      <c r="CP62" s="94"/>
      <c r="CQ62" s="94"/>
      <c r="CR62" s="94"/>
      <c r="CS62" s="94"/>
      <c r="CT62" s="94"/>
      <c r="CU62" s="94"/>
      <c r="CV62" s="94"/>
      <c r="CW62" s="94"/>
    </row>
    <row r="63" spans="1:101" ht="47.25" hidden="1" customHeight="1" x14ac:dyDescent="0.35">
      <c r="A63" s="15">
        <v>17</v>
      </c>
      <c r="B63" s="13" t="s">
        <v>75</v>
      </c>
      <c r="C63" s="13" t="s">
        <v>38</v>
      </c>
      <c r="D63" s="27" t="s">
        <v>8</v>
      </c>
      <c r="E63" s="66">
        <v>7</v>
      </c>
      <c r="F63" s="67">
        <v>68585</v>
      </c>
      <c r="G63" s="66">
        <f t="shared" si="8"/>
        <v>480095</v>
      </c>
      <c r="H63" s="67"/>
      <c r="I63" s="126">
        <v>68585</v>
      </c>
      <c r="J63" s="73">
        <f>I63*E63</f>
        <v>480095</v>
      </c>
      <c r="K63" s="38"/>
      <c r="L63" s="16"/>
      <c r="M63" s="39"/>
      <c r="N63" s="38"/>
      <c r="O63" s="16"/>
      <c r="P63" s="39"/>
      <c r="Q63" s="16">
        <v>87000</v>
      </c>
      <c r="R63" s="46">
        <f t="shared" si="19"/>
        <v>609000</v>
      </c>
      <c r="S63" s="16">
        <v>90340</v>
      </c>
      <c r="T63" s="37">
        <f t="shared" si="17"/>
        <v>632380</v>
      </c>
      <c r="U63" s="38"/>
      <c r="V63" s="16"/>
      <c r="W63" s="40"/>
      <c r="X63" s="39"/>
      <c r="Y63" s="16"/>
      <c r="Z63" s="47"/>
      <c r="AA63" s="39"/>
      <c r="AB63" s="16"/>
      <c r="AC63" s="47"/>
      <c r="AD63" s="41"/>
      <c r="AE63" s="15">
        <v>1783.58</v>
      </c>
      <c r="AF63" s="23">
        <f t="shared" si="20"/>
        <v>104375.10159999999</v>
      </c>
      <c r="AG63" s="96">
        <f t="shared" si="13"/>
        <v>730625.71120000002</v>
      </c>
      <c r="AH63" s="94"/>
      <c r="AI63" s="94"/>
      <c r="AJ63" s="94"/>
      <c r="AK63" s="94"/>
      <c r="AL63" s="94"/>
      <c r="AM63" s="94"/>
      <c r="AN63" s="94"/>
      <c r="AO63" s="94"/>
      <c r="AP63" s="94"/>
      <c r="AQ63" s="94"/>
      <c r="AR63" s="94"/>
      <c r="AS63" s="94"/>
      <c r="AT63" s="94"/>
      <c r="AU63" s="94"/>
      <c r="AV63" s="94"/>
      <c r="AW63" s="94"/>
      <c r="AX63" s="94"/>
      <c r="AY63" s="94"/>
      <c r="AZ63" s="94"/>
      <c r="BA63" s="94"/>
      <c r="BB63" s="94"/>
      <c r="BC63" s="94"/>
      <c r="BD63" s="94"/>
      <c r="BE63" s="94"/>
      <c r="BF63" s="94"/>
      <c r="BG63" s="94"/>
      <c r="BH63" s="94"/>
      <c r="BI63" s="94"/>
      <c r="BJ63" s="94"/>
      <c r="BK63" s="94"/>
      <c r="BL63" s="94"/>
      <c r="BM63" s="94"/>
      <c r="BN63" s="94"/>
      <c r="BO63" s="94"/>
      <c r="BP63" s="94"/>
      <c r="BQ63" s="94"/>
      <c r="BR63" s="94"/>
      <c r="BS63" s="94"/>
      <c r="BT63" s="94"/>
      <c r="BU63" s="94"/>
      <c r="BV63" s="94"/>
      <c r="BW63" s="94"/>
      <c r="BX63" s="94"/>
      <c r="BY63" s="94"/>
      <c r="BZ63" s="94"/>
      <c r="CA63" s="94"/>
      <c r="CB63" s="94"/>
      <c r="CC63" s="94"/>
      <c r="CD63" s="94"/>
      <c r="CE63" s="94"/>
      <c r="CF63" s="94"/>
      <c r="CG63" s="94"/>
      <c r="CH63" s="94"/>
      <c r="CI63" s="94"/>
      <c r="CJ63" s="94"/>
      <c r="CK63" s="94"/>
      <c r="CL63" s="94"/>
      <c r="CM63" s="94"/>
      <c r="CN63" s="94"/>
      <c r="CO63" s="94"/>
      <c r="CP63" s="94"/>
      <c r="CQ63" s="94"/>
      <c r="CR63" s="94"/>
      <c r="CS63" s="94"/>
      <c r="CT63" s="94"/>
      <c r="CU63" s="94"/>
      <c r="CV63" s="94"/>
      <c r="CW63" s="94"/>
    </row>
    <row r="64" spans="1:101" ht="47.25" hidden="1" customHeight="1" x14ac:dyDescent="0.35">
      <c r="A64" s="15">
        <v>18</v>
      </c>
      <c r="B64" s="13" t="s">
        <v>76</v>
      </c>
      <c r="C64" s="13" t="s">
        <v>39</v>
      </c>
      <c r="D64" s="27" t="s">
        <v>8</v>
      </c>
      <c r="E64" s="66">
        <v>70</v>
      </c>
      <c r="F64" s="67">
        <v>2160</v>
      </c>
      <c r="G64" s="66">
        <f t="shared" si="8"/>
        <v>151200</v>
      </c>
      <c r="H64" s="67"/>
      <c r="I64" s="123"/>
      <c r="J64" s="37"/>
      <c r="K64" s="38"/>
      <c r="L64" s="71">
        <v>2160</v>
      </c>
      <c r="M64" s="72">
        <f>L64*E64</f>
        <v>151200</v>
      </c>
      <c r="N64" s="38"/>
      <c r="O64" s="16"/>
      <c r="P64" s="39"/>
      <c r="Q64" s="16"/>
      <c r="R64" s="46"/>
      <c r="S64" s="16">
        <v>10860</v>
      </c>
      <c r="T64" s="37">
        <f t="shared" si="17"/>
        <v>760200</v>
      </c>
      <c r="U64" s="38"/>
      <c r="V64" s="16"/>
      <c r="W64" s="40"/>
      <c r="X64" s="39"/>
      <c r="Y64" s="16"/>
      <c r="Z64" s="47"/>
      <c r="AA64" s="39"/>
      <c r="AB64" s="16"/>
      <c r="AC64" s="47"/>
      <c r="AD64" s="41"/>
      <c r="AE64" s="15">
        <v>72.680000000000007</v>
      </c>
      <c r="AF64" s="23">
        <f t="shared" si="20"/>
        <v>4253.2336000000005</v>
      </c>
      <c r="AG64" s="96">
        <f t="shared" si="13"/>
        <v>297726.35200000001</v>
      </c>
      <c r="AH64" s="94"/>
      <c r="AI64" s="94"/>
      <c r="AJ64" s="94"/>
      <c r="AK64" s="94"/>
      <c r="AL64" s="94"/>
      <c r="AM64" s="94"/>
      <c r="AN64" s="94"/>
      <c r="AO64" s="94"/>
      <c r="AP64" s="94"/>
      <c r="AQ64" s="94"/>
      <c r="AR64" s="94"/>
      <c r="AS64" s="94"/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94"/>
      <c r="BK64" s="94"/>
      <c r="BL64" s="94"/>
      <c r="BM64" s="94"/>
      <c r="BN64" s="94"/>
      <c r="BO64" s="94"/>
      <c r="BP64" s="94"/>
      <c r="BQ64" s="94"/>
      <c r="BR64" s="94"/>
      <c r="BS64" s="94"/>
      <c r="BT64" s="94"/>
      <c r="BU64" s="94"/>
      <c r="BV64" s="94"/>
      <c r="BW64" s="94"/>
      <c r="BX64" s="94"/>
      <c r="BY64" s="94"/>
      <c r="BZ64" s="94"/>
      <c r="CA64" s="94"/>
      <c r="CB64" s="94"/>
      <c r="CC64" s="94"/>
      <c r="CD64" s="94"/>
      <c r="CE64" s="94"/>
      <c r="CF64" s="94"/>
      <c r="CG64" s="94"/>
      <c r="CH64" s="94"/>
      <c r="CI64" s="94"/>
      <c r="CJ64" s="94"/>
      <c r="CK64" s="94"/>
      <c r="CL64" s="94"/>
      <c r="CM64" s="94"/>
      <c r="CN64" s="94"/>
      <c r="CO64" s="94"/>
      <c r="CP64" s="94"/>
      <c r="CQ64" s="94"/>
      <c r="CR64" s="94"/>
      <c r="CS64" s="94"/>
      <c r="CT64" s="94"/>
      <c r="CU64" s="94"/>
      <c r="CV64" s="94"/>
      <c r="CW64" s="94"/>
    </row>
    <row r="65" spans="1:101" ht="47.25" hidden="1" customHeight="1" x14ac:dyDescent="0.35">
      <c r="A65" s="15">
        <v>19</v>
      </c>
      <c r="B65" s="26" t="s">
        <v>77</v>
      </c>
      <c r="C65" s="26" t="s">
        <v>40</v>
      </c>
      <c r="D65" s="27" t="s">
        <v>8</v>
      </c>
      <c r="E65" s="66">
        <v>12</v>
      </c>
      <c r="F65" s="67">
        <v>30500</v>
      </c>
      <c r="G65" s="66">
        <f t="shared" si="8"/>
        <v>366000</v>
      </c>
      <c r="H65" s="67"/>
      <c r="I65" s="124"/>
      <c r="J65" s="37"/>
      <c r="K65" s="43"/>
      <c r="L65" s="42"/>
      <c r="M65" s="39"/>
      <c r="N65" s="44"/>
      <c r="O65" s="45"/>
      <c r="P65" s="39"/>
      <c r="Q65" s="16"/>
      <c r="R65" s="46"/>
      <c r="S65" s="42">
        <v>39090</v>
      </c>
      <c r="T65" s="37">
        <f t="shared" si="17"/>
        <v>469080</v>
      </c>
      <c r="U65" s="43"/>
      <c r="V65" s="19"/>
      <c r="W65" s="40"/>
      <c r="X65" s="48"/>
      <c r="Y65" s="74">
        <v>28975.42</v>
      </c>
      <c r="Z65" s="75">
        <f>Y65*E65</f>
        <v>347705.04</v>
      </c>
      <c r="AA65" s="48"/>
      <c r="AB65" s="19">
        <v>30500</v>
      </c>
      <c r="AC65" s="47">
        <f>AB65*E65</f>
        <v>366000</v>
      </c>
      <c r="AD65" s="49"/>
      <c r="AE65" s="21"/>
      <c r="AF65" s="23"/>
      <c r="AG65" s="96">
        <f t="shared" si="13"/>
        <v>0</v>
      </c>
      <c r="AH65" s="94"/>
      <c r="AI65" s="94"/>
      <c r="AJ65" s="94"/>
      <c r="AK65" s="94"/>
      <c r="AL65" s="94"/>
      <c r="AM65" s="94"/>
      <c r="AN65" s="94"/>
      <c r="AO65" s="94"/>
      <c r="AP65" s="94"/>
      <c r="AQ65" s="94"/>
      <c r="AR65" s="94"/>
      <c r="AS65" s="94"/>
      <c r="AT65" s="94"/>
      <c r="AU65" s="94"/>
      <c r="AV65" s="94"/>
      <c r="AW65" s="94"/>
      <c r="AX65" s="94"/>
      <c r="AY65" s="94"/>
      <c r="AZ65" s="94"/>
      <c r="BA65" s="94"/>
      <c r="BB65" s="94"/>
      <c r="BC65" s="94"/>
      <c r="BD65" s="94"/>
      <c r="BE65" s="94"/>
      <c r="BF65" s="94"/>
      <c r="BG65" s="94"/>
      <c r="BH65" s="94"/>
      <c r="BI65" s="94"/>
      <c r="BJ65" s="94"/>
      <c r="BK65" s="94"/>
      <c r="BL65" s="94"/>
      <c r="BM65" s="94"/>
      <c r="BN65" s="94"/>
      <c r="BO65" s="94"/>
      <c r="BP65" s="94"/>
      <c r="BQ65" s="94"/>
      <c r="BR65" s="94"/>
      <c r="BS65" s="94"/>
      <c r="BT65" s="94"/>
      <c r="BU65" s="94"/>
      <c r="BV65" s="94"/>
      <c r="BW65" s="94"/>
      <c r="BX65" s="94"/>
      <c r="BY65" s="94"/>
      <c r="BZ65" s="94"/>
      <c r="CA65" s="94"/>
      <c r="CB65" s="94"/>
      <c r="CC65" s="94"/>
      <c r="CD65" s="94"/>
      <c r="CE65" s="94"/>
      <c r="CF65" s="94"/>
      <c r="CG65" s="94"/>
      <c r="CH65" s="94"/>
      <c r="CI65" s="94"/>
      <c r="CJ65" s="94"/>
      <c r="CK65" s="94"/>
      <c r="CL65" s="94"/>
      <c r="CM65" s="94"/>
      <c r="CN65" s="94"/>
      <c r="CO65" s="94"/>
      <c r="CP65" s="94"/>
      <c r="CQ65" s="94"/>
      <c r="CR65" s="94"/>
      <c r="CS65" s="94"/>
      <c r="CT65" s="94"/>
      <c r="CU65" s="94"/>
      <c r="CV65" s="94"/>
      <c r="CW65" s="94"/>
    </row>
    <row r="66" spans="1:101" ht="47.25" hidden="1" customHeight="1" x14ac:dyDescent="0.35">
      <c r="A66" s="15">
        <v>20</v>
      </c>
      <c r="B66" s="13" t="s">
        <v>78</v>
      </c>
      <c r="C66" s="13" t="s">
        <v>41</v>
      </c>
      <c r="D66" s="27" t="s">
        <v>8</v>
      </c>
      <c r="E66" s="66">
        <v>7</v>
      </c>
      <c r="F66" s="67">
        <v>140000</v>
      </c>
      <c r="G66" s="66">
        <f t="shared" si="8"/>
        <v>980000</v>
      </c>
      <c r="H66" s="67"/>
      <c r="I66" s="123"/>
      <c r="J66" s="37"/>
      <c r="K66" s="38"/>
      <c r="L66" s="16"/>
      <c r="M66" s="39"/>
      <c r="N66" s="38"/>
      <c r="O66" s="16"/>
      <c r="P66" s="39"/>
      <c r="Q66" s="16"/>
      <c r="R66" s="46"/>
      <c r="S66" s="71">
        <v>83800</v>
      </c>
      <c r="T66" s="73">
        <f t="shared" si="17"/>
        <v>586600</v>
      </c>
      <c r="U66" s="38"/>
      <c r="V66" s="16"/>
      <c r="W66" s="40"/>
      <c r="X66" s="39"/>
      <c r="Y66" s="16">
        <v>133000</v>
      </c>
      <c r="Z66" s="47">
        <f>Y66*E66</f>
        <v>931000</v>
      </c>
      <c r="AA66" s="39"/>
      <c r="AB66" s="16">
        <v>140000</v>
      </c>
      <c r="AC66" s="47">
        <f>AB66*E66</f>
        <v>980000</v>
      </c>
      <c r="AD66" s="41"/>
      <c r="AE66" s="15"/>
      <c r="AF66" s="23"/>
      <c r="AG66" s="96">
        <f t="shared" si="13"/>
        <v>0</v>
      </c>
      <c r="AH66" s="94"/>
      <c r="AI66" s="94"/>
      <c r="AJ66" s="94"/>
      <c r="AK66" s="94"/>
      <c r="AL66" s="94"/>
      <c r="AM66" s="94"/>
      <c r="AN66" s="94"/>
      <c r="AO66" s="94"/>
      <c r="AP66" s="94"/>
      <c r="AQ66" s="94"/>
      <c r="AR66" s="94"/>
      <c r="AS66" s="94"/>
      <c r="AT66" s="94"/>
      <c r="AU66" s="94"/>
      <c r="AV66" s="94"/>
      <c r="AW66" s="94"/>
      <c r="AX66" s="94"/>
      <c r="AY66" s="94"/>
      <c r="AZ66" s="94"/>
      <c r="BA66" s="94"/>
      <c r="BB66" s="94"/>
      <c r="BC66" s="94"/>
      <c r="BD66" s="94"/>
      <c r="BE66" s="94"/>
      <c r="BF66" s="94"/>
      <c r="BG66" s="94"/>
      <c r="BH66" s="94"/>
      <c r="BI66" s="94"/>
      <c r="BJ66" s="94"/>
      <c r="BK66" s="94"/>
      <c r="BL66" s="94"/>
      <c r="BM66" s="94"/>
      <c r="BN66" s="94"/>
      <c r="BO66" s="94"/>
      <c r="BP66" s="94"/>
      <c r="BQ66" s="94"/>
      <c r="BR66" s="94"/>
      <c r="BS66" s="94"/>
      <c r="BT66" s="94"/>
      <c r="BU66" s="94"/>
      <c r="BV66" s="94"/>
      <c r="BW66" s="94"/>
      <c r="BX66" s="94"/>
      <c r="BY66" s="94"/>
      <c r="BZ66" s="94"/>
      <c r="CA66" s="94"/>
      <c r="CB66" s="94"/>
      <c r="CC66" s="94"/>
      <c r="CD66" s="94"/>
      <c r="CE66" s="94"/>
      <c r="CF66" s="94"/>
      <c r="CG66" s="94"/>
      <c r="CH66" s="94"/>
      <c r="CI66" s="94"/>
      <c r="CJ66" s="94"/>
      <c r="CK66" s="94"/>
      <c r="CL66" s="94"/>
      <c r="CM66" s="94"/>
      <c r="CN66" s="94"/>
      <c r="CO66" s="94"/>
      <c r="CP66" s="94"/>
      <c r="CQ66" s="94"/>
      <c r="CR66" s="94"/>
      <c r="CS66" s="94"/>
      <c r="CT66" s="94"/>
      <c r="CU66" s="94"/>
      <c r="CV66" s="94"/>
      <c r="CW66" s="94"/>
    </row>
    <row r="67" spans="1:101" ht="47.25" hidden="1" customHeight="1" x14ac:dyDescent="0.35">
      <c r="A67" s="15">
        <v>21</v>
      </c>
      <c r="B67" s="13" t="s">
        <v>79</v>
      </c>
      <c r="C67" s="13" t="s">
        <v>42</v>
      </c>
      <c r="D67" s="27" t="s">
        <v>8</v>
      </c>
      <c r="E67" s="66">
        <v>7</v>
      </c>
      <c r="F67" s="67">
        <v>21123</v>
      </c>
      <c r="G67" s="66">
        <f t="shared" si="8"/>
        <v>147861</v>
      </c>
      <c r="H67" s="67"/>
      <c r="I67" s="123">
        <v>69479</v>
      </c>
      <c r="J67" s="37">
        <f>I67*E67</f>
        <v>486353</v>
      </c>
      <c r="K67" s="38"/>
      <c r="L67" s="16"/>
      <c r="M67" s="39"/>
      <c r="N67" s="38"/>
      <c r="O67" s="16"/>
      <c r="P67" s="39"/>
      <c r="Q67" s="16">
        <v>69500</v>
      </c>
      <c r="R67" s="46">
        <f t="shared" ref="R67:R69" si="21">Q67*E67</f>
        <v>486500</v>
      </c>
      <c r="S67" s="16">
        <v>38790</v>
      </c>
      <c r="T67" s="37">
        <f t="shared" si="17"/>
        <v>271530</v>
      </c>
      <c r="U67" s="38"/>
      <c r="V67" s="71">
        <v>21123</v>
      </c>
      <c r="W67" s="76">
        <f>V67*E67</f>
        <v>147861</v>
      </c>
      <c r="X67" s="39"/>
      <c r="Y67" s="16"/>
      <c r="Z67" s="47"/>
      <c r="AA67" s="39"/>
      <c r="AB67" s="16"/>
      <c r="AC67" s="47"/>
      <c r="AD67" s="41"/>
      <c r="AE67" s="15">
        <v>1368.99</v>
      </c>
      <c r="AF67" s="23">
        <f t="shared" ref="AF67:AF72" si="22">AE67*58.52</f>
        <v>80113.294800000003</v>
      </c>
      <c r="AG67" s="96">
        <f t="shared" si="13"/>
        <v>560793.06359999999</v>
      </c>
      <c r="AH67" s="94"/>
      <c r="AI67" s="94"/>
      <c r="AJ67" s="94"/>
      <c r="AK67" s="94"/>
      <c r="AL67" s="94"/>
      <c r="AM67" s="94"/>
      <c r="AN67" s="94"/>
      <c r="AO67" s="94"/>
      <c r="AP67" s="94"/>
      <c r="AQ67" s="94"/>
      <c r="AR67" s="94"/>
      <c r="AS67" s="94"/>
      <c r="AT67" s="94"/>
      <c r="AU67" s="94"/>
      <c r="AV67" s="94"/>
      <c r="AW67" s="94"/>
      <c r="AX67" s="94"/>
      <c r="AY67" s="94"/>
      <c r="AZ67" s="94"/>
      <c r="BA67" s="94"/>
      <c r="BB67" s="94"/>
      <c r="BC67" s="94"/>
      <c r="BD67" s="94"/>
      <c r="BE67" s="94"/>
      <c r="BF67" s="94"/>
      <c r="BG67" s="94"/>
      <c r="BH67" s="94"/>
      <c r="BI67" s="94"/>
      <c r="BJ67" s="94"/>
      <c r="BK67" s="94"/>
      <c r="BL67" s="94"/>
      <c r="BM67" s="94"/>
      <c r="BN67" s="94"/>
      <c r="BO67" s="94"/>
      <c r="BP67" s="94"/>
      <c r="BQ67" s="94"/>
      <c r="BR67" s="94"/>
      <c r="BS67" s="94"/>
      <c r="BT67" s="94"/>
      <c r="BU67" s="94"/>
      <c r="BV67" s="94"/>
      <c r="BW67" s="94"/>
      <c r="BX67" s="94"/>
      <c r="BY67" s="94"/>
      <c r="BZ67" s="94"/>
      <c r="CA67" s="94"/>
      <c r="CB67" s="94"/>
      <c r="CC67" s="94"/>
      <c r="CD67" s="94"/>
      <c r="CE67" s="94"/>
      <c r="CF67" s="94"/>
      <c r="CG67" s="94"/>
      <c r="CH67" s="94"/>
      <c r="CI67" s="94"/>
      <c r="CJ67" s="94"/>
      <c r="CK67" s="94"/>
      <c r="CL67" s="94"/>
      <c r="CM67" s="94"/>
      <c r="CN67" s="94"/>
      <c r="CO67" s="94"/>
      <c r="CP67" s="94"/>
      <c r="CQ67" s="94"/>
      <c r="CR67" s="94"/>
      <c r="CS67" s="94"/>
      <c r="CT67" s="94"/>
      <c r="CU67" s="94"/>
      <c r="CV67" s="94"/>
      <c r="CW67" s="94"/>
    </row>
    <row r="68" spans="1:101" ht="47.25" hidden="1" customHeight="1" x14ac:dyDescent="0.35">
      <c r="A68" s="15">
        <v>22</v>
      </c>
      <c r="B68" s="26" t="s">
        <v>80</v>
      </c>
      <c r="C68" s="26" t="s">
        <v>43</v>
      </c>
      <c r="D68" s="27" t="s">
        <v>8</v>
      </c>
      <c r="E68" s="66">
        <v>18</v>
      </c>
      <c r="F68" s="67">
        <v>2050</v>
      </c>
      <c r="G68" s="66">
        <f t="shared" si="8"/>
        <v>36900</v>
      </c>
      <c r="H68" s="67"/>
      <c r="I68" s="124"/>
      <c r="J68" s="37"/>
      <c r="K68" s="43"/>
      <c r="L68" s="78">
        <v>2050</v>
      </c>
      <c r="M68" s="72">
        <f>L68*E68</f>
        <v>36900</v>
      </c>
      <c r="N68" s="44"/>
      <c r="O68" s="45"/>
      <c r="P68" s="39"/>
      <c r="Q68" s="16">
        <v>11000</v>
      </c>
      <c r="R68" s="46">
        <f t="shared" si="21"/>
        <v>198000</v>
      </c>
      <c r="S68" s="42">
        <v>2770</v>
      </c>
      <c r="T68" s="37">
        <f t="shared" si="17"/>
        <v>49860</v>
      </c>
      <c r="U68" s="43"/>
      <c r="V68" s="19"/>
      <c r="W68" s="40"/>
      <c r="X68" s="48"/>
      <c r="Y68" s="19"/>
      <c r="Z68" s="47"/>
      <c r="AA68" s="48"/>
      <c r="AB68" s="19"/>
      <c r="AC68" s="47"/>
      <c r="AD68" s="49"/>
      <c r="AE68" s="21">
        <v>116.08</v>
      </c>
      <c r="AF68" s="23">
        <f t="shared" si="22"/>
        <v>6793.0016000000005</v>
      </c>
      <c r="AG68" s="96">
        <f t="shared" si="13"/>
        <v>122274.02880000001</v>
      </c>
      <c r="AH68" s="94"/>
      <c r="AI68" s="94"/>
      <c r="AJ68" s="94"/>
      <c r="AK68" s="94"/>
      <c r="AL68" s="94"/>
      <c r="AM68" s="94"/>
      <c r="AN68" s="94"/>
      <c r="AO68" s="94"/>
      <c r="AP68" s="94"/>
      <c r="AQ68" s="94"/>
      <c r="AR68" s="94"/>
      <c r="AS68" s="94"/>
      <c r="AT68" s="94"/>
      <c r="AU68" s="94"/>
      <c r="AV68" s="94"/>
      <c r="AW68" s="94"/>
      <c r="AX68" s="94"/>
      <c r="AY68" s="94"/>
      <c r="AZ68" s="94"/>
      <c r="BA68" s="94"/>
      <c r="BB68" s="94"/>
      <c r="BC68" s="94"/>
      <c r="BD68" s="94"/>
      <c r="BE68" s="94"/>
      <c r="BF68" s="94"/>
      <c r="BG68" s="94"/>
      <c r="BH68" s="94"/>
      <c r="BI68" s="94"/>
      <c r="BJ68" s="94"/>
      <c r="BK68" s="94"/>
      <c r="BL68" s="94"/>
      <c r="BM68" s="94"/>
      <c r="BN68" s="94"/>
      <c r="BO68" s="94"/>
      <c r="BP68" s="94"/>
      <c r="BQ68" s="94"/>
      <c r="BR68" s="94"/>
      <c r="BS68" s="94"/>
      <c r="BT68" s="94"/>
      <c r="BU68" s="94"/>
      <c r="BV68" s="94"/>
      <c r="BW68" s="94"/>
      <c r="BX68" s="94"/>
      <c r="BY68" s="94"/>
      <c r="BZ68" s="94"/>
      <c r="CA68" s="94"/>
      <c r="CB68" s="94"/>
      <c r="CC68" s="94"/>
      <c r="CD68" s="94"/>
      <c r="CE68" s="94"/>
      <c r="CF68" s="94"/>
      <c r="CG68" s="94"/>
      <c r="CH68" s="94"/>
      <c r="CI68" s="94"/>
      <c r="CJ68" s="94"/>
      <c r="CK68" s="94"/>
      <c r="CL68" s="94"/>
      <c r="CM68" s="94"/>
      <c r="CN68" s="94"/>
      <c r="CO68" s="94"/>
      <c r="CP68" s="94"/>
      <c r="CQ68" s="94"/>
      <c r="CR68" s="94"/>
      <c r="CS68" s="94"/>
      <c r="CT68" s="94"/>
      <c r="CU68" s="94"/>
      <c r="CV68" s="94"/>
      <c r="CW68" s="94"/>
    </row>
    <row r="69" spans="1:101" ht="47.25" hidden="1" customHeight="1" x14ac:dyDescent="0.35">
      <c r="A69" s="15">
        <v>23</v>
      </c>
      <c r="B69" s="13" t="s">
        <v>81</v>
      </c>
      <c r="C69" s="13" t="s">
        <v>44</v>
      </c>
      <c r="D69" s="27" t="s">
        <v>8</v>
      </c>
      <c r="E69" s="66">
        <v>12</v>
      </c>
      <c r="F69" s="67">
        <v>39553</v>
      </c>
      <c r="G69" s="66">
        <f t="shared" si="8"/>
        <v>474636</v>
      </c>
      <c r="H69" s="67"/>
      <c r="I69" s="126">
        <v>41926</v>
      </c>
      <c r="J69" s="73">
        <f>I69*E69</f>
        <v>503112</v>
      </c>
      <c r="K69" s="38"/>
      <c r="L69" s="16"/>
      <c r="M69" s="39"/>
      <c r="N69" s="38"/>
      <c r="O69" s="16"/>
      <c r="P69" s="39"/>
      <c r="Q69" s="16">
        <v>43200</v>
      </c>
      <c r="R69" s="46">
        <f t="shared" si="21"/>
        <v>518400</v>
      </c>
      <c r="S69" s="16">
        <v>45610</v>
      </c>
      <c r="T69" s="37">
        <f t="shared" si="17"/>
        <v>547320</v>
      </c>
      <c r="U69" s="38"/>
      <c r="V69" s="16"/>
      <c r="W69" s="40"/>
      <c r="X69" s="39"/>
      <c r="Y69" s="16"/>
      <c r="Z69" s="47"/>
      <c r="AA69" s="39"/>
      <c r="AB69" s="16"/>
      <c r="AC69" s="47"/>
      <c r="AD69" s="41"/>
      <c r="AE69" s="15">
        <v>1021.2</v>
      </c>
      <c r="AF69" s="23">
        <f t="shared" si="22"/>
        <v>59760.624000000003</v>
      </c>
      <c r="AG69" s="96">
        <f t="shared" si="13"/>
        <v>717127.48800000001</v>
      </c>
      <c r="AH69" s="94"/>
      <c r="AI69" s="94"/>
      <c r="AJ69" s="94"/>
      <c r="AK69" s="94"/>
      <c r="AL69" s="94"/>
      <c r="AM69" s="94"/>
      <c r="AN69" s="94"/>
      <c r="AO69" s="94"/>
      <c r="AP69" s="94"/>
      <c r="AQ69" s="94"/>
      <c r="AR69" s="94"/>
      <c r="AS69" s="94"/>
      <c r="AT69" s="94"/>
      <c r="AU69" s="94"/>
      <c r="AV69" s="94"/>
      <c r="AW69" s="94"/>
      <c r="AX69" s="94"/>
      <c r="AY69" s="94"/>
      <c r="AZ69" s="94"/>
      <c r="BA69" s="94"/>
      <c r="BB69" s="94"/>
      <c r="BC69" s="94"/>
      <c r="BD69" s="94"/>
      <c r="BE69" s="94"/>
      <c r="BF69" s="94"/>
      <c r="BG69" s="94"/>
      <c r="BH69" s="94"/>
      <c r="BI69" s="94"/>
      <c r="BJ69" s="94"/>
      <c r="BK69" s="94"/>
      <c r="BL69" s="94"/>
      <c r="BM69" s="94"/>
      <c r="BN69" s="94"/>
      <c r="BO69" s="94"/>
      <c r="BP69" s="94"/>
      <c r="BQ69" s="94"/>
      <c r="BR69" s="94"/>
      <c r="BS69" s="94"/>
      <c r="BT69" s="94"/>
      <c r="BU69" s="94"/>
      <c r="BV69" s="94"/>
      <c r="BW69" s="94"/>
      <c r="BX69" s="94"/>
      <c r="BY69" s="94"/>
      <c r="BZ69" s="94"/>
      <c r="CA69" s="94"/>
      <c r="CB69" s="94"/>
      <c r="CC69" s="94"/>
      <c r="CD69" s="94"/>
      <c r="CE69" s="94"/>
      <c r="CF69" s="94"/>
      <c r="CG69" s="94"/>
      <c r="CH69" s="94"/>
      <c r="CI69" s="94"/>
      <c r="CJ69" s="94"/>
      <c r="CK69" s="94"/>
      <c r="CL69" s="94"/>
      <c r="CM69" s="94"/>
      <c r="CN69" s="94"/>
      <c r="CO69" s="94"/>
      <c r="CP69" s="94"/>
      <c r="CQ69" s="94"/>
      <c r="CR69" s="94"/>
      <c r="CS69" s="94"/>
      <c r="CT69" s="94"/>
      <c r="CU69" s="94"/>
      <c r="CV69" s="94"/>
      <c r="CW69" s="94"/>
    </row>
    <row r="70" spans="1:101" ht="47.25" hidden="1" customHeight="1" x14ac:dyDescent="0.35">
      <c r="A70" s="15">
        <v>24</v>
      </c>
      <c r="B70" s="13" t="s">
        <v>82</v>
      </c>
      <c r="C70" s="13" t="s">
        <v>45</v>
      </c>
      <c r="D70" s="27" t="s">
        <v>8</v>
      </c>
      <c r="E70" s="66">
        <v>14</v>
      </c>
      <c r="F70" s="67">
        <v>28520</v>
      </c>
      <c r="G70" s="66">
        <f t="shared" si="8"/>
        <v>399280</v>
      </c>
      <c r="H70" s="67"/>
      <c r="I70" s="123">
        <v>21000</v>
      </c>
      <c r="J70" s="37">
        <f>I70*E70</f>
        <v>294000</v>
      </c>
      <c r="K70" s="38"/>
      <c r="L70" s="16"/>
      <c r="M70" s="39"/>
      <c r="N70" s="38"/>
      <c r="O70" s="16"/>
      <c r="P70" s="39"/>
      <c r="Q70" s="16"/>
      <c r="R70" s="46"/>
      <c r="S70" s="16"/>
      <c r="T70" s="37"/>
      <c r="U70" s="38"/>
      <c r="V70" s="71">
        <v>8343</v>
      </c>
      <c r="W70" s="76">
        <f>V70*E70</f>
        <v>116802</v>
      </c>
      <c r="X70" s="39"/>
      <c r="Y70" s="16"/>
      <c r="Z70" s="47"/>
      <c r="AA70" s="39"/>
      <c r="AB70" s="16"/>
      <c r="AC70" s="47"/>
      <c r="AD70" s="41"/>
      <c r="AE70" s="15">
        <v>475.64</v>
      </c>
      <c r="AF70" s="23">
        <f t="shared" si="22"/>
        <v>27834.452799999999</v>
      </c>
      <c r="AG70" s="96">
        <f t="shared" si="13"/>
        <v>389682.33919999999</v>
      </c>
      <c r="AH70" s="94"/>
      <c r="AI70" s="94"/>
      <c r="AJ70" s="94"/>
      <c r="AK70" s="94"/>
      <c r="AL70" s="94"/>
      <c r="AM70" s="94"/>
      <c r="AN70" s="94"/>
      <c r="AO70" s="94"/>
      <c r="AP70" s="94"/>
      <c r="AQ70" s="94"/>
      <c r="AR70" s="94"/>
      <c r="AS70" s="94"/>
      <c r="AT70" s="94"/>
      <c r="AU70" s="94"/>
      <c r="AV70" s="94"/>
      <c r="AW70" s="94"/>
      <c r="AX70" s="94"/>
      <c r="AY70" s="94"/>
      <c r="AZ70" s="94"/>
      <c r="BA70" s="94"/>
      <c r="BB70" s="94"/>
      <c r="BC70" s="94"/>
      <c r="BD70" s="94"/>
      <c r="BE70" s="94"/>
      <c r="BF70" s="94"/>
      <c r="BG70" s="94"/>
      <c r="BH70" s="94"/>
      <c r="BI70" s="94"/>
      <c r="BJ70" s="94"/>
      <c r="BK70" s="94"/>
      <c r="BL70" s="94"/>
      <c r="BM70" s="94"/>
      <c r="BN70" s="94"/>
      <c r="BO70" s="94"/>
      <c r="BP70" s="94"/>
      <c r="BQ70" s="94"/>
      <c r="BR70" s="94"/>
      <c r="BS70" s="94"/>
      <c r="BT70" s="94"/>
      <c r="BU70" s="94"/>
      <c r="BV70" s="94"/>
      <c r="BW70" s="94"/>
      <c r="BX70" s="94"/>
      <c r="BY70" s="94"/>
      <c r="BZ70" s="94"/>
      <c r="CA70" s="94"/>
      <c r="CB70" s="94"/>
      <c r="CC70" s="94"/>
      <c r="CD70" s="94"/>
      <c r="CE70" s="94"/>
      <c r="CF70" s="94"/>
      <c r="CG70" s="94"/>
      <c r="CH70" s="94"/>
      <c r="CI70" s="94"/>
      <c r="CJ70" s="94"/>
      <c r="CK70" s="94"/>
      <c r="CL70" s="94"/>
      <c r="CM70" s="94"/>
      <c r="CN70" s="94"/>
      <c r="CO70" s="94"/>
      <c r="CP70" s="94"/>
      <c r="CQ70" s="94"/>
      <c r="CR70" s="94"/>
      <c r="CS70" s="94"/>
      <c r="CT70" s="94"/>
      <c r="CU70" s="94"/>
      <c r="CV70" s="94"/>
      <c r="CW70" s="94"/>
    </row>
    <row r="71" spans="1:101" ht="47.25" hidden="1" customHeight="1" x14ac:dyDescent="0.35">
      <c r="A71" s="15">
        <v>25</v>
      </c>
      <c r="B71" s="13" t="s">
        <v>83</v>
      </c>
      <c r="C71" s="13" t="s">
        <v>46</v>
      </c>
      <c r="D71" s="27" t="s">
        <v>8</v>
      </c>
      <c r="E71" s="66">
        <v>7</v>
      </c>
      <c r="F71" s="67">
        <v>109930</v>
      </c>
      <c r="G71" s="66">
        <f t="shared" si="8"/>
        <v>769510</v>
      </c>
      <c r="H71" s="67"/>
      <c r="I71" s="123">
        <v>94500</v>
      </c>
      <c r="J71" s="37">
        <f>I71*E71</f>
        <v>661500</v>
      </c>
      <c r="K71" s="38"/>
      <c r="L71" s="16"/>
      <c r="M71" s="39"/>
      <c r="N71" s="38"/>
      <c r="O71" s="16"/>
      <c r="P71" s="39"/>
      <c r="Q71" s="16">
        <v>47900</v>
      </c>
      <c r="R71" s="46">
        <f t="shared" ref="R71:R72" si="23">Q71*E71</f>
        <v>335300</v>
      </c>
      <c r="S71" s="71">
        <v>54580</v>
      </c>
      <c r="T71" s="73">
        <f>S71*E71</f>
        <v>382060</v>
      </c>
      <c r="U71" s="38"/>
      <c r="V71" s="16">
        <v>129472</v>
      </c>
      <c r="W71" s="40">
        <f>V71*E71</f>
        <v>906304</v>
      </c>
      <c r="X71" s="39"/>
      <c r="Y71" s="16"/>
      <c r="Z71" s="47"/>
      <c r="AA71" s="39"/>
      <c r="AB71" s="16"/>
      <c r="AC71" s="47"/>
      <c r="AD71" s="41"/>
      <c r="AE71" s="15">
        <v>1725.35</v>
      </c>
      <c r="AF71" s="23">
        <f t="shared" si="22"/>
        <v>100967.482</v>
      </c>
      <c r="AG71" s="96">
        <f t="shared" si="13"/>
        <v>706772.37400000007</v>
      </c>
      <c r="AH71" s="94"/>
      <c r="AI71" s="94"/>
      <c r="AJ71" s="94"/>
      <c r="AK71" s="94"/>
      <c r="AL71" s="94"/>
      <c r="AM71" s="94"/>
      <c r="AN71" s="94"/>
      <c r="AO71" s="94"/>
      <c r="AP71" s="94"/>
      <c r="AQ71" s="94"/>
      <c r="AR71" s="94"/>
      <c r="AS71" s="94"/>
      <c r="AT71" s="94"/>
      <c r="AU71" s="94"/>
      <c r="AV71" s="94"/>
      <c r="AW71" s="94"/>
      <c r="AX71" s="94"/>
      <c r="AY71" s="94"/>
      <c r="AZ71" s="94"/>
      <c r="BA71" s="94"/>
      <c r="BB71" s="94"/>
      <c r="BC71" s="94"/>
      <c r="BD71" s="94"/>
      <c r="BE71" s="94"/>
      <c r="BF71" s="94"/>
      <c r="BG71" s="94"/>
      <c r="BH71" s="94"/>
      <c r="BI71" s="94"/>
      <c r="BJ71" s="94"/>
      <c r="BK71" s="94"/>
      <c r="BL71" s="94"/>
      <c r="BM71" s="94"/>
      <c r="BN71" s="94"/>
      <c r="BO71" s="94"/>
      <c r="BP71" s="94"/>
      <c r="BQ71" s="94"/>
      <c r="BR71" s="94"/>
      <c r="BS71" s="94"/>
      <c r="BT71" s="94"/>
      <c r="BU71" s="94"/>
      <c r="BV71" s="94"/>
      <c r="BW71" s="94"/>
      <c r="BX71" s="94"/>
      <c r="BY71" s="94"/>
      <c r="BZ71" s="94"/>
      <c r="CA71" s="94"/>
      <c r="CB71" s="94"/>
      <c r="CC71" s="94"/>
      <c r="CD71" s="94"/>
      <c r="CE71" s="94"/>
      <c r="CF71" s="94"/>
      <c r="CG71" s="94"/>
      <c r="CH71" s="94"/>
      <c r="CI71" s="94"/>
      <c r="CJ71" s="94"/>
      <c r="CK71" s="94"/>
      <c r="CL71" s="94"/>
      <c r="CM71" s="94"/>
      <c r="CN71" s="94"/>
      <c r="CO71" s="94"/>
      <c r="CP71" s="94"/>
      <c r="CQ71" s="94"/>
      <c r="CR71" s="94"/>
      <c r="CS71" s="94"/>
      <c r="CT71" s="94"/>
      <c r="CU71" s="94"/>
      <c r="CV71" s="94"/>
      <c r="CW71" s="94"/>
    </row>
    <row r="72" spans="1:101" ht="47.25" hidden="1" customHeight="1" x14ac:dyDescent="0.35">
      <c r="A72" s="15">
        <v>26</v>
      </c>
      <c r="B72" s="13" t="s">
        <v>84</v>
      </c>
      <c r="C72" s="13" t="s">
        <v>47</v>
      </c>
      <c r="D72" s="27" t="s">
        <v>8</v>
      </c>
      <c r="E72" s="66">
        <v>8</v>
      </c>
      <c r="F72" s="67">
        <v>15900</v>
      </c>
      <c r="G72" s="66">
        <f t="shared" si="8"/>
        <v>127200</v>
      </c>
      <c r="H72" s="67"/>
      <c r="I72" s="123"/>
      <c r="J72" s="37"/>
      <c r="K72" s="38"/>
      <c r="L72" s="77">
        <v>15900</v>
      </c>
      <c r="M72" s="79">
        <f>L72*E72</f>
        <v>127200</v>
      </c>
      <c r="N72" s="38"/>
      <c r="O72" s="71">
        <v>11239.09</v>
      </c>
      <c r="P72" s="72">
        <f>O72*E72</f>
        <v>89912.72</v>
      </c>
      <c r="Q72" s="134">
        <v>20800</v>
      </c>
      <c r="R72" s="46">
        <f t="shared" si="23"/>
        <v>166400</v>
      </c>
      <c r="S72" s="16">
        <v>18040</v>
      </c>
      <c r="T72" s="37">
        <f>S72*E72</f>
        <v>144320</v>
      </c>
      <c r="U72" s="38"/>
      <c r="V72" s="16"/>
      <c r="W72" s="40"/>
      <c r="X72" s="39"/>
      <c r="Y72" s="16"/>
      <c r="Z72" s="47"/>
      <c r="AA72" s="39"/>
      <c r="AB72" s="16"/>
      <c r="AC72" s="47"/>
      <c r="AD72" s="41"/>
      <c r="AE72" s="15">
        <v>665.27</v>
      </c>
      <c r="AF72" s="23">
        <f t="shared" si="22"/>
        <v>38931.600400000003</v>
      </c>
      <c r="AG72" s="96">
        <f t="shared" si="13"/>
        <v>311452.80320000002</v>
      </c>
      <c r="AH72" s="94"/>
      <c r="AI72" s="94"/>
      <c r="AJ72" s="94"/>
      <c r="AK72" s="94"/>
      <c r="AL72" s="94"/>
      <c r="AM72" s="94"/>
      <c r="AN72" s="94"/>
      <c r="AO72" s="94"/>
      <c r="AP72" s="94"/>
      <c r="AQ72" s="94"/>
      <c r="AR72" s="94"/>
      <c r="AS72" s="94"/>
      <c r="AT72" s="94"/>
      <c r="AU72" s="94"/>
      <c r="AV72" s="94"/>
      <c r="AW72" s="94"/>
      <c r="AX72" s="94"/>
      <c r="AY72" s="94"/>
      <c r="AZ72" s="94"/>
      <c r="BA72" s="94"/>
      <c r="BB72" s="94"/>
      <c r="BC72" s="94"/>
      <c r="BD72" s="94"/>
      <c r="BE72" s="94"/>
      <c r="BF72" s="94"/>
      <c r="BG72" s="94"/>
      <c r="BH72" s="94"/>
      <c r="BI72" s="94"/>
      <c r="BJ72" s="94"/>
      <c r="BK72" s="94"/>
      <c r="BL72" s="94"/>
      <c r="BM72" s="94"/>
      <c r="BN72" s="94"/>
      <c r="BO72" s="94"/>
      <c r="BP72" s="94"/>
      <c r="BQ72" s="94"/>
      <c r="BR72" s="94"/>
      <c r="BS72" s="94"/>
      <c r="BT72" s="94"/>
      <c r="BU72" s="94"/>
      <c r="BV72" s="94"/>
      <c r="BW72" s="94"/>
      <c r="BX72" s="94"/>
      <c r="BY72" s="94"/>
      <c r="BZ72" s="94"/>
      <c r="CA72" s="94"/>
      <c r="CB72" s="94"/>
      <c r="CC72" s="94"/>
      <c r="CD72" s="94"/>
      <c r="CE72" s="94"/>
      <c r="CF72" s="94"/>
      <c r="CG72" s="94"/>
      <c r="CH72" s="94"/>
      <c r="CI72" s="94"/>
      <c r="CJ72" s="94"/>
      <c r="CK72" s="94"/>
      <c r="CL72" s="94"/>
      <c r="CM72" s="94"/>
      <c r="CN72" s="94"/>
      <c r="CO72" s="94"/>
      <c r="CP72" s="94"/>
      <c r="CQ72" s="94"/>
      <c r="CR72" s="94"/>
      <c r="CS72" s="94"/>
      <c r="CT72" s="94"/>
      <c r="CU72" s="94"/>
      <c r="CV72" s="94"/>
      <c r="CW72" s="94"/>
    </row>
    <row r="73" spans="1:101" ht="47.25" hidden="1" customHeight="1" x14ac:dyDescent="0.35">
      <c r="A73" s="15">
        <v>27</v>
      </c>
      <c r="B73" s="26" t="s">
        <v>85</v>
      </c>
      <c r="C73" s="26" t="s">
        <v>48</v>
      </c>
      <c r="D73" s="27" t="s">
        <v>8</v>
      </c>
      <c r="E73" s="66">
        <v>26</v>
      </c>
      <c r="F73" s="67">
        <v>78020.12</v>
      </c>
      <c r="G73" s="66">
        <f t="shared" si="8"/>
        <v>2028523.1199999999</v>
      </c>
      <c r="H73" s="67"/>
      <c r="I73" s="125">
        <v>82000</v>
      </c>
      <c r="J73" s="73">
        <f>I73*E73</f>
        <v>2132000</v>
      </c>
      <c r="K73" s="43"/>
      <c r="L73" s="42"/>
      <c r="M73" s="39"/>
      <c r="N73" s="44"/>
      <c r="O73" s="45"/>
      <c r="P73" s="39"/>
      <c r="Q73" s="16"/>
      <c r="R73" s="46"/>
      <c r="S73" s="42"/>
      <c r="T73" s="37"/>
      <c r="U73" s="43"/>
      <c r="V73" s="19"/>
      <c r="W73" s="40"/>
      <c r="X73" s="48"/>
      <c r="Y73" s="19"/>
      <c r="Z73" s="47"/>
      <c r="AA73" s="48"/>
      <c r="AB73" s="19"/>
      <c r="AC73" s="47"/>
      <c r="AD73" s="49"/>
      <c r="AE73" s="21"/>
      <c r="AF73" s="23"/>
      <c r="AG73" s="96">
        <f t="shared" si="13"/>
        <v>0</v>
      </c>
      <c r="AH73" s="94"/>
      <c r="AI73" s="94"/>
      <c r="AJ73" s="94"/>
      <c r="AK73" s="94"/>
      <c r="AL73" s="94"/>
      <c r="AM73" s="94"/>
      <c r="AN73" s="94"/>
      <c r="AO73" s="94"/>
      <c r="AP73" s="94"/>
      <c r="AQ73" s="94"/>
      <c r="AR73" s="94"/>
      <c r="AS73" s="94"/>
      <c r="AT73" s="94"/>
      <c r="AU73" s="94"/>
      <c r="AV73" s="94"/>
      <c r="AW73" s="94"/>
      <c r="AX73" s="94"/>
      <c r="AY73" s="94"/>
      <c r="AZ73" s="94"/>
      <c r="BA73" s="94"/>
      <c r="BB73" s="94"/>
      <c r="BC73" s="94"/>
      <c r="BD73" s="94"/>
      <c r="BE73" s="94"/>
      <c r="BF73" s="94"/>
      <c r="BG73" s="94"/>
      <c r="BH73" s="94"/>
      <c r="BI73" s="94"/>
      <c r="BJ73" s="94"/>
      <c r="BK73" s="94"/>
      <c r="BL73" s="94"/>
      <c r="BM73" s="94"/>
      <c r="BN73" s="94"/>
      <c r="BO73" s="94"/>
      <c r="BP73" s="94"/>
      <c r="BQ73" s="94"/>
      <c r="BR73" s="94"/>
      <c r="BS73" s="94"/>
      <c r="BT73" s="94"/>
      <c r="BU73" s="94"/>
      <c r="BV73" s="94"/>
      <c r="BW73" s="94"/>
      <c r="BX73" s="94"/>
      <c r="BY73" s="94"/>
      <c r="BZ73" s="94"/>
      <c r="CA73" s="94"/>
      <c r="CB73" s="94"/>
      <c r="CC73" s="94"/>
      <c r="CD73" s="94"/>
      <c r="CE73" s="94"/>
      <c r="CF73" s="94"/>
      <c r="CG73" s="94"/>
      <c r="CH73" s="94"/>
      <c r="CI73" s="94"/>
      <c r="CJ73" s="94"/>
      <c r="CK73" s="94"/>
      <c r="CL73" s="94"/>
      <c r="CM73" s="94"/>
      <c r="CN73" s="94"/>
      <c r="CO73" s="94"/>
      <c r="CP73" s="94"/>
      <c r="CQ73" s="94"/>
      <c r="CR73" s="94"/>
      <c r="CS73" s="94"/>
      <c r="CT73" s="94"/>
      <c r="CU73" s="94"/>
      <c r="CV73" s="94"/>
      <c r="CW73" s="94"/>
    </row>
    <row r="74" spans="1:101" ht="47.25" hidden="1" customHeight="1" x14ac:dyDescent="0.35">
      <c r="A74" s="15">
        <v>28</v>
      </c>
      <c r="B74" s="13" t="s">
        <v>86</v>
      </c>
      <c r="C74" s="13" t="s">
        <v>49</v>
      </c>
      <c r="D74" s="27" t="s">
        <v>8</v>
      </c>
      <c r="E74" s="66">
        <v>9</v>
      </c>
      <c r="F74" s="67">
        <v>74500</v>
      </c>
      <c r="G74" s="66">
        <f t="shared" si="8"/>
        <v>670500</v>
      </c>
      <c r="H74" s="67"/>
      <c r="I74" s="126">
        <v>73500</v>
      </c>
      <c r="J74" s="73">
        <f>I74*E74</f>
        <v>661500</v>
      </c>
      <c r="K74" s="38"/>
      <c r="L74" s="16"/>
      <c r="M74" s="39"/>
      <c r="N74" s="38"/>
      <c r="O74" s="16"/>
      <c r="P74" s="39"/>
      <c r="Q74" s="16">
        <v>53300</v>
      </c>
      <c r="R74" s="46">
        <f t="shared" ref="R74" si="24">Q74*E74</f>
        <v>479700</v>
      </c>
      <c r="S74" s="16">
        <v>90020</v>
      </c>
      <c r="T74" s="37">
        <f t="shared" ref="T74:T79" si="25">S74*E74</f>
        <v>810180</v>
      </c>
      <c r="U74" s="38"/>
      <c r="V74" s="16">
        <v>123290</v>
      </c>
      <c r="W74" s="40">
        <f>V74*E74</f>
        <v>1109610</v>
      </c>
      <c r="X74" s="39"/>
      <c r="Y74" s="16"/>
      <c r="Z74" s="47"/>
      <c r="AA74" s="39"/>
      <c r="AB74" s="16"/>
      <c r="AC74" s="47"/>
      <c r="AD74" s="41"/>
      <c r="AE74" s="15">
        <v>1694.21</v>
      </c>
      <c r="AF74" s="23">
        <f t="shared" ref="AF74:AF77" si="26">AE74*58.52</f>
        <v>99145.169200000004</v>
      </c>
      <c r="AG74" s="96">
        <f t="shared" si="13"/>
        <v>892306.52280000004</v>
      </c>
      <c r="AH74" s="94"/>
      <c r="AI74" s="94"/>
      <c r="AJ74" s="94"/>
      <c r="AK74" s="94"/>
      <c r="AL74" s="94"/>
      <c r="AM74" s="94"/>
      <c r="AN74" s="94"/>
      <c r="AO74" s="94"/>
      <c r="AP74" s="94"/>
      <c r="AQ74" s="94"/>
      <c r="AR74" s="94"/>
      <c r="AS74" s="94"/>
      <c r="AT74" s="94"/>
      <c r="AU74" s="94"/>
      <c r="AV74" s="94"/>
      <c r="AW74" s="94"/>
      <c r="AX74" s="94"/>
      <c r="AY74" s="94"/>
      <c r="AZ74" s="94"/>
      <c r="BA74" s="94"/>
      <c r="BB74" s="94"/>
      <c r="BC74" s="94"/>
      <c r="BD74" s="94"/>
      <c r="BE74" s="94"/>
      <c r="BF74" s="94"/>
      <c r="BG74" s="94"/>
      <c r="BH74" s="94"/>
      <c r="BI74" s="94"/>
      <c r="BJ74" s="94"/>
      <c r="BK74" s="94"/>
      <c r="BL74" s="94"/>
      <c r="BM74" s="94"/>
      <c r="BN74" s="94"/>
      <c r="BO74" s="94"/>
      <c r="BP74" s="94"/>
      <c r="BQ74" s="94"/>
      <c r="BR74" s="94"/>
      <c r="BS74" s="94"/>
      <c r="BT74" s="94"/>
      <c r="BU74" s="94"/>
      <c r="BV74" s="94"/>
      <c r="BW74" s="94"/>
      <c r="BX74" s="94"/>
      <c r="BY74" s="94"/>
      <c r="BZ74" s="94"/>
      <c r="CA74" s="94"/>
      <c r="CB74" s="94"/>
      <c r="CC74" s="94"/>
      <c r="CD74" s="94"/>
      <c r="CE74" s="94"/>
      <c r="CF74" s="94"/>
      <c r="CG74" s="94"/>
      <c r="CH74" s="94"/>
      <c r="CI74" s="94"/>
      <c r="CJ74" s="94"/>
      <c r="CK74" s="94"/>
      <c r="CL74" s="94"/>
      <c r="CM74" s="94"/>
      <c r="CN74" s="94"/>
      <c r="CO74" s="94"/>
      <c r="CP74" s="94"/>
      <c r="CQ74" s="94"/>
      <c r="CR74" s="94"/>
      <c r="CS74" s="94"/>
      <c r="CT74" s="94"/>
      <c r="CU74" s="94"/>
      <c r="CV74" s="94"/>
      <c r="CW74" s="94"/>
    </row>
    <row r="75" spans="1:101" ht="47.25" hidden="1" customHeight="1" x14ac:dyDescent="0.35">
      <c r="A75" s="15">
        <v>29</v>
      </c>
      <c r="B75" s="13" t="s">
        <v>87</v>
      </c>
      <c r="C75" s="13" t="s">
        <v>50</v>
      </c>
      <c r="D75" s="27" t="s">
        <v>8</v>
      </c>
      <c r="E75" s="66">
        <v>100</v>
      </c>
      <c r="F75" s="67">
        <v>1181.28</v>
      </c>
      <c r="G75" s="66">
        <f t="shared" si="8"/>
        <v>118128</v>
      </c>
      <c r="H75" s="67"/>
      <c r="I75" s="123"/>
      <c r="J75" s="37"/>
      <c r="K75" s="38"/>
      <c r="L75" s="71">
        <v>800</v>
      </c>
      <c r="M75" s="72">
        <f>L75*E75</f>
        <v>80000</v>
      </c>
      <c r="N75" s="38"/>
      <c r="O75" s="16"/>
      <c r="P75" s="39"/>
      <c r="Q75" s="16"/>
      <c r="R75" s="46"/>
      <c r="S75" s="16">
        <v>1020</v>
      </c>
      <c r="T75" s="37">
        <f t="shared" si="25"/>
        <v>102000</v>
      </c>
      <c r="U75" s="38"/>
      <c r="V75" s="16"/>
      <c r="W75" s="40"/>
      <c r="X75" s="39"/>
      <c r="Y75" s="16"/>
      <c r="Z75" s="47"/>
      <c r="AA75" s="39"/>
      <c r="AB75" s="16"/>
      <c r="AC75" s="47"/>
      <c r="AD75" s="41"/>
      <c r="AE75" s="15">
        <v>7.34</v>
      </c>
      <c r="AF75" s="23">
        <f t="shared" si="26"/>
        <v>429.53680000000003</v>
      </c>
      <c r="AG75" s="96">
        <f t="shared" si="13"/>
        <v>42953.68</v>
      </c>
      <c r="AH75" s="94"/>
      <c r="AI75" s="94"/>
      <c r="AJ75" s="94"/>
      <c r="AK75" s="94"/>
      <c r="AL75" s="94"/>
      <c r="AM75" s="94"/>
      <c r="AN75" s="94"/>
      <c r="AO75" s="94"/>
      <c r="AP75" s="94"/>
      <c r="AQ75" s="94"/>
      <c r="AR75" s="94"/>
      <c r="AS75" s="94"/>
      <c r="AT75" s="94"/>
      <c r="AU75" s="94"/>
      <c r="AV75" s="94"/>
      <c r="AW75" s="94"/>
      <c r="AX75" s="94"/>
      <c r="AY75" s="94"/>
      <c r="AZ75" s="94"/>
      <c r="BA75" s="94"/>
      <c r="BB75" s="94"/>
      <c r="BC75" s="94"/>
      <c r="BD75" s="94"/>
      <c r="BE75" s="94"/>
      <c r="BF75" s="94"/>
      <c r="BG75" s="94"/>
      <c r="BH75" s="94"/>
      <c r="BI75" s="94"/>
      <c r="BJ75" s="94"/>
      <c r="BK75" s="94"/>
      <c r="BL75" s="94"/>
      <c r="BM75" s="94"/>
      <c r="BN75" s="94"/>
      <c r="BO75" s="94"/>
      <c r="BP75" s="94"/>
      <c r="BQ75" s="94"/>
      <c r="BR75" s="94"/>
      <c r="BS75" s="94"/>
      <c r="BT75" s="94"/>
      <c r="BU75" s="94"/>
      <c r="BV75" s="94"/>
      <c r="BW75" s="94"/>
      <c r="BX75" s="94"/>
      <c r="BY75" s="94"/>
      <c r="BZ75" s="94"/>
      <c r="CA75" s="94"/>
      <c r="CB75" s="94"/>
      <c r="CC75" s="94"/>
      <c r="CD75" s="94"/>
      <c r="CE75" s="94"/>
      <c r="CF75" s="94"/>
      <c r="CG75" s="94"/>
      <c r="CH75" s="94"/>
      <c r="CI75" s="94"/>
      <c r="CJ75" s="94"/>
      <c r="CK75" s="94"/>
      <c r="CL75" s="94"/>
      <c r="CM75" s="94"/>
      <c r="CN75" s="94"/>
      <c r="CO75" s="94"/>
      <c r="CP75" s="94"/>
      <c r="CQ75" s="94"/>
      <c r="CR75" s="94"/>
      <c r="CS75" s="94"/>
      <c r="CT75" s="94"/>
      <c r="CU75" s="94"/>
      <c r="CV75" s="94"/>
      <c r="CW75" s="94"/>
    </row>
    <row r="76" spans="1:101" ht="47.25" hidden="1" customHeight="1" x14ac:dyDescent="0.35">
      <c r="A76" s="15">
        <v>30</v>
      </c>
      <c r="B76" s="26" t="s">
        <v>88</v>
      </c>
      <c r="C76" s="26" t="s">
        <v>51</v>
      </c>
      <c r="D76" s="27" t="s">
        <v>8</v>
      </c>
      <c r="E76" s="66">
        <v>14</v>
      </c>
      <c r="F76" s="67">
        <v>57436</v>
      </c>
      <c r="G76" s="66">
        <f t="shared" si="8"/>
        <v>804104</v>
      </c>
      <c r="H76" s="67"/>
      <c r="I76" s="124">
        <v>60882</v>
      </c>
      <c r="J76" s="37">
        <f>I76*E76</f>
        <v>852348</v>
      </c>
      <c r="K76" s="43"/>
      <c r="L76" s="42"/>
      <c r="M76" s="39"/>
      <c r="N76" s="44"/>
      <c r="O76" s="45"/>
      <c r="P76" s="39"/>
      <c r="Q76" s="16">
        <v>66800</v>
      </c>
      <c r="R76" s="46">
        <f t="shared" ref="R76" si="27">Q76*E76</f>
        <v>935200</v>
      </c>
      <c r="S76" s="78">
        <v>57520</v>
      </c>
      <c r="T76" s="73">
        <f t="shared" si="25"/>
        <v>805280</v>
      </c>
      <c r="U76" s="43"/>
      <c r="V76" s="19"/>
      <c r="W76" s="40"/>
      <c r="X76" s="48"/>
      <c r="Y76" s="19"/>
      <c r="Z76" s="47"/>
      <c r="AA76" s="48"/>
      <c r="AB76" s="19"/>
      <c r="AC76" s="47"/>
      <c r="AD76" s="49"/>
      <c r="AE76" s="21">
        <v>1215.92</v>
      </c>
      <c r="AF76" s="23">
        <f t="shared" si="26"/>
        <v>71155.638400000011</v>
      </c>
      <c r="AG76" s="96">
        <f t="shared" si="13"/>
        <v>996178.93760000018</v>
      </c>
    </row>
    <row r="77" spans="1:101" ht="47.25" hidden="1" customHeight="1" x14ac:dyDescent="0.35">
      <c r="A77" s="15">
        <v>31</v>
      </c>
      <c r="B77" s="13" t="s">
        <v>89</v>
      </c>
      <c r="C77" s="13" t="s">
        <v>52</v>
      </c>
      <c r="D77" s="27" t="s">
        <v>8</v>
      </c>
      <c r="E77" s="66">
        <v>30</v>
      </c>
      <c r="F77" s="67">
        <v>17000</v>
      </c>
      <c r="G77" s="66">
        <f t="shared" si="8"/>
        <v>510000</v>
      </c>
      <c r="H77" s="67"/>
      <c r="I77" s="123"/>
      <c r="J77" s="37"/>
      <c r="K77" s="38"/>
      <c r="L77" s="71">
        <v>17000</v>
      </c>
      <c r="M77" s="72">
        <f>L77*E77</f>
        <v>510000</v>
      </c>
      <c r="N77" s="38"/>
      <c r="O77" s="16">
        <v>24050.97</v>
      </c>
      <c r="P77" s="39">
        <f>O77*E77</f>
        <v>721529.10000000009</v>
      </c>
      <c r="Q77" s="16"/>
      <c r="R77" s="46"/>
      <c r="S77" s="16">
        <v>29410</v>
      </c>
      <c r="T77" s="37">
        <f t="shared" si="25"/>
        <v>882300</v>
      </c>
      <c r="U77" s="38"/>
      <c r="V77" s="16">
        <v>21692</v>
      </c>
      <c r="W77" s="40">
        <f>V77*E77</f>
        <v>650760</v>
      </c>
      <c r="X77" s="39"/>
      <c r="Y77" s="16"/>
      <c r="Z77" s="47"/>
      <c r="AA77" s="39"/>
      <c r="AB77" s="16"/>
      <c r="AC77" s="47"/>
      <c r="AD77" s="41"/>
      <c r="AE77" s="15">
        <v>812.42</v>
      </c>
      <c r="AF77" s="23">
        <f t="shared" si="26"/>
        <v>47542.818400000004</v>
      </c>
      <c r="AG77" s="96">
        <f t="shared" si="13"/>
        <v>1426284.5520000001</v>
      </c>
    </row>
    <row r="78" spans="1:101" ht="47.25" hidden="1" customHeight="1" x14ac:dyDescent="0.35">
      <c r="A78" s="15">
        <v>32</v>
      </c>
      <c r="B78" s="13" t="s">
        <v>90</v>
      </c>
      <c r="C78" s="13" t="s">
        <v>53</v>
      </c>
      <c r="D78" s="27" t="s">
        <v>8</v>
      </c>
      <c r="E78" s="66">
        <v>12</v>
      </c>
      <c r="F78" s="67">
        <v>26500</v>
      </c>
      <c r="G78" s="66">
        <f t="shared" si="8"/>
        <v>318000</v>
      </c>
      <c r="H78" s="67"/>
      <c r="I78" s="123"/>
      <c r="J78" s="37"/>
      <c r="K78" s="38"/>
      <c r="L78" s="16"/>
      <c r="M78" s="39"/>
      <c r="N78" s="38"/>
      <c r="O78" s="16"/>
      <c r="P78" s="39"/>
      <c r="Q78" s="16"/>
      <c r="R78" s="46"/>
      <c r="S78" s="16">
        <v>35660</v>
      </c>
      <c r="T78" s="37">
        <f t="shared" si="25"/>
        <v>427920</v>
      </c>
      <c r="U78" s="38"/>
      <c r="V78" s="16"/>
      <c r="W78" s="40"/>
      <c r="X78" s="39"/>
      <c r="Y78" s="71">
        <v>25175.42</v>
      </c>
      <c r="Z78" s="75">
        <f>Y78*E78</f>
        <v>302105.03999999998</v>
      </c>
      <c r="AA78" s="39"/>
      <c r="AB78" s="16">
        <v>26500</v>
      </c>
      <c r="AC78" s="47">
        <f>AB78*E78</f>
        <v>318000</v>
      </c>
      <c r="AD78" s="41"/>
      <c r="AE78" s="15"/>
      <c r="AF78" s="23"/>
      <c r="AG78" s="96">
        <f t="shared" si="13"/>
        <v>0</v>
      </c>
    </row>
    <row r="79" spans="1:101" ht="47.25" hidden="1" customHeight="1" x14ac:dyDescent="0.35">
      <c r="A79" s="15">
        <v>33</v>
      </c>
      <c r="B79" s="26" t="s">
        <v>91</v>
      </c>
      <c r="C79" s="26" t="s">
        <v>54</v>
      </c>
      <c r="D79" s="27" t="s">
        <v>8</v>
      </c>
      <c r="E79" s="66">
        <v>7</v>
      </c>
      <c r="F79" s="67">
        <v>42400</v>
      </c>
      <c r="G79" s="66">
        <f t="shared" si="8"/>
        <v>296800</v>
      </c>
      <c r="H79" s="67"/>
      <c r="I79" s="125">
        <v>44944</v>
      </c>
      <c r="J79" s="73">
        <f>I79*E79</f>
        <v>314608</v>
      </c>
      <c r="K79" s="43"/>
      <c r="L79" s="42"/>
      <c r="M79" s="39"/>
      <c r="N79" s="44"/>
      <c r="O79" s="45"/>
      <c r="P79" s="46"/>
      <c r="Q79" s="45">
        <v>48400</v>
      </c>
      <c r="R79" s="46">
        <f t="shared" ref="R79:R82" si="28">Q79*E79</f>
        <v>338800</v>
      </c>
      <c r="S79" s="42">
        <v>49970</v>
      </c>
      <c r="T79" s="37">
        <f t="shared" si="25"/>
        <v>349790</v>
      </c>
      <c r="U79" s="43"/>
      <c r="V79" s="19"/>
      <c r="W79" s="40"/>
      <c r="X79" s="48"/>
      <c r="Y79" s="19"/>
      <c r="Z79" s="47"/>
      <c r="AA79" s="48"/>
      <c r="AB79" s="19"/>
      <c r="AC79" s="47"/>
      <c r="AD79" s="49"/>
      <c r="AE79" s="21">
        <v>1263.43</v>
      </c>
      <c r="AF79" s="23">
        <f t="shared" ref="AF79:AF83" si="29">AE79*58.52</f>
        <v>73935.923600000009</v>
      </c>
      <c r="AG79" s="96">
        <f t="shared" si="13"/>
        <v>517551.46520000009</v>
      </c>
    </row>
    <row r="80" spans="1:101" ht="47.25" hidden="1" customHeight="1" x14ac:dyDescent="0.35">
      <c r="A80" s="15">
        <v>34</v>
      </c>
      <c r="B80" s="13" t="s">
        <v>92</v>
      </c>
      <c r="C80" s="13" t="s">
        <v>55</v>
      </c>
      <c r="D80" s="27" t="s">
        <v>8</v>
      </c>
      <c r="E80" s="66">
        <v>1200</v>
      </c>
      <c r="F80" s="67">
        <v>3860</v>
      </c>
      <c r="G80" s="66">
        <f t="shared" si="8"/>
        <v>4632000</v>
      </c>
      <c r="H80" s="67"/>
      <c r="I80" s="123">
        <v>5000</v>
      </c>
      <c r="J80" s="37">
        <f>I80*E80</f>
        <v>6000000</v>
      </c>
      <c r="K80" s="38"/>
      <c r="L80" s="71">
        <v>3860</v>
      </c>
      <c r="M80" s="72">
        <f>L80*E80</f>
        <v>4632000</v>
      </c>
      <c r="N80" s="38"/>
      <c r="O80" s="16"/>
      <c r="P80" s="39"/>
      <c r="Q80" s="16">
        <v>4800</v>
      </c>
      <c r="R80" s="46">
        <f t="shared" si="28"/>
        <v>5760000</v>
      </c>
      <c r="S80" s="16"/>
      <c r="T80" s="37"/>
      <c r="U80" s="38"/>
      <c r="V80" s="16"/>
      <c r="W80" s="40"/>
      <c r="X80" s="39"/>
      <c r="Y80" s="16"/>
      <c r="Z80" s="47"/>
      <c r="AA80" s="39"/>
      <c r="AB80" s="16"/>
      <c r="AC80" s="47"/>
      <c r="AD80" s="41"/>
      <c r="AE80" s="15">
        <v>80.83</v>
      </c>
      <c r="AF80" s="23">
        <f t="shared" si="29"/>
        <v>4730.1716000000006</v>
      </c>
      <c r="AG80" s="96">
        <f t="shared" si="13"/>
        <v>5676205.9200000009</v>
      </c>
    </row>
    <row r="81" spans="1:33" ht="47.25" hidden="1" customHeight="1" x14ac:dyDescent="0.35">
      <c r="A81" s="15">
        <v>35</v>
      </c>
      <c r="B81" s="13" t="s">
        <v>93</v>
      </c>
      <c r="C81" s="13" t="s">
        <v>56</v>
      </c>
      <c r="D81" s="27" t="s">
        <v>8</v>
      </c>
      <c r="E81" s="66">
        <v>14</v>
      </c>
      <c r="F81" s="67">
        <v>124863</v>
      </c>
      <c r="G81" s="66">
        <f t="shared" si="8"/>
        <v>1748082</v>
      </c>
      <c r="H81" s="67"/>
      <c r="I81" s="123">
        <v>108700</v>
      </c>
      <c r="J81" s="37">
        <f>I81*E81</f>
        <v>1521800</v>
      </c>
      <c r="K81" s="38"/>
      <c r="L81" s="16"/>
      <c r="M81" s="39"/>
      <c r="N81" s="38"/>
      <c r="O81" s="16"/>
      <c r="P81" s="39"/>
      <c r="Q81" s="16">
        <v>74800</v>
      </c>
      <c r="R81" s="46">
        <f t="shared" si="28"/>
        <v>1047200</v>
      </c>
      <c r="S81" s="71">
        <v>72460</v>
      </c>
      <c r="T81" s="73">
        <f>S81*E81</f>
        <v>1014440</v>
      </c>
      <c r="U81" s="38"/>
      <c r="V81" s="16"/>
      <c r="W81" s="40"/>
      <c r="X81" s="39"/>
      <c r="Y81" s="16"/>
      <c r="Z81" s="47"/>
      <c r="AA81" s="39"/>
      <c r="AB81" s="16"/>
      <c r="AC81" s="47"/>
      <c r="AD81" s="41"/>
      <c r="AE81" s="15">
        <v>2014.43</v>
      </c>
      <c r="AF81" s="23">
        <f t="shared" si="29"/>
        <v>117884.44360000001</v>
      </c>
      <c r="AG81" s="96">
        <f t="shared" si="13"/>
        <v>1650382.2104000002</v>
      </c>
    </row>
    <row r="82" spans="1:33" ht="47.25" hidden="1" customHeight="1" x14ac:dyDescent="0.35">
      <c r="A82" s="15">
        <v>36</v>
      </c>
      <c r="B82" s="26" t="s">
        <v>94</v>
      </c>
      <c r="C82" s="26" t="s">
        <v>57</v>
      </c>
      <c r="D82" s="27" t="s">
        <v>8</v>
      </c>
      <c r="E82" s="66">
        <v>300</v>
      </c>
      <c r="F82" s="67">
        <v>2160</v>
      </c>
      <c r="G82" s="66">
        <f t="shared" si="8"/>
        <v>648000</v>
      </c>
      <c r="H82" s="67"/>
      <c r="I82" s="124">
        <v>3500</v>
      </c>
      <c r="J82" s="37">
        <f>I82*E82</f>
        <v>1050000</v>
      </c>
      <c r="K82" s="43"/>
      <c r="L82" s="78">
        <v>2160</v>
      </c>
      <c r="M82" s="72">
        <f>L82*E82</f>
        <v>648000</v>
      </c>
      <c r="N82" s="44"/>
      <c r="O82" s="45"/>
      <c r="P82" s="46"/>
      <c r="Q82" s="45">
        <v>3600</v>
      </c>
      <c r="R82" s="46">
        <f t="shared" si="28"/>
        <v>1080000</v>
      </c>
      <c r="S82" s="42">
        <v>2990</v>
      </c>
      <c r="T82" s="37">
        <f>S82*E82</f>
        <v>897000</v>
      </c>
      <c r="U82" s="43"/>
      <c r="V82" s="19"/>
      <c r="W82" s="40"/>
      <c r="X82" s="48"/>
      <c r="Y82" s="19"/>
      <c r="Z82" s="47"/>
      <c r="AA82" s="48"/>
      <c r="AB82" s="19"/>
      <c r="AC82" s="47"/>
      <c r="AD82" s="49"/>
      <c r="AE82" s="21">
        <v>2160</v>
      </c>
      <c r="AF82" s="23">
        <f t="shared" si="29"/>
        <v>126403.20000000001</v>
      </c>
      <c r="AG82" s="96">
        <f t="shared" si="13"/>
        <v>37920960</v>
      </c>
    </row>
    <row r="83" spans="1:33" ht="47.25" hidden="1" customHeight="1" thickBot="1" x14ac:dyDescent="0.4">
      <c r="A83" s="147">
        <v>37</v>
      </c>
      <c r="B83" s="148" t="s">
        <v>95</v>
      </c>
      <c r="C83" s="148" t="s">
        <v>58</v>
      </c>
      <c r="D83" s="149" t="s">
        <v>8</v>
      </c>
      <c r="E83" s="150">
        <v>70</v>
      </c>
      <c r="F83" s="151">
        <v>2050</v>
      </c>
      <c r="G83" s="152">
        <f t="shared" si="8"/>
        <v>143500</v>
      </c>
      <c r="H83" s="151"/>
      <c r="I83" s="138"/>
      <c r="J83" s="52"/>
      <c r="K83" s="53"/>
      <c r="L83" s="82">
        <v>2050</v>
      </c>
      <c r="M83" s="83">
        <f>L83*E83</f>
        <v>143500</v>
      </c>
      <c r="N83" s="53"/>
      <c r="O83" s="17"/>
      <c r="P83" s="54"/>
      <c r="Q83" s="135"/>
      <c r="R83" s="136"/>
      <c r="S83" s="17"/>
      <c r="T83" s="55"/>
      <c r="U83" s="53"/>
      <c r="V83" s="17"/>
      <c r="W83" s="153"/>
      <c r="X83" s="54"/>
      <c r="Y83" s="17"/>
      <c r="Z83" s="154"/>
      <c r="AA83" s="54"/>
      <c r="AB83" s="17"/>
      <c r="AC83" s="154"/>
      <c r="AD83" s="56"/>
      <c r="AE83" s="24">
        <v>54.53</v>
      </c>
      <c r="AF83" s="25">
        <f t="shared" si="29"/>
        <v>3191.0956000000001</v>
      </c>
      <c r="AG83" s="98">
        <f t="shared" si="13"/>
        <v>223376.69200000001</v>
      </c>
    </row>
    <row r="84" spans="1:33" ht="47.25" hidden="1" customHeight="1" thickBot="1" x14ac:dyDescent="0.4">
      <c r="A84" s="453" t="s">
        <v>3</v>
      </c>
      <c r="B84" s="454"/>
      <c r="C84" s="454"/>
      <c r="D84" s="454"/>
      <c r="E84" s="454"/>
      <c r="F84" s="88">
        <f>SUM(F47:F83)</f>
        <v>1225484.8</v>
      </c>
      <c r="G84" s="90">
        <f>SUM(G47:G83)</f>
        <v>20538109.52</v>
      </c>
      <c r="H84" s="88"/>
      <c r="I84" s="88">
        <v>967264</v>
      </c>
      <c r="J84" s="87">
        <v>18181330</v>
      </c>
      <c r="K84" s="87"/>
      <c r="L84" s="87">
        <f>SUM(L47:L83)</f>
        <v>77720</v>
      </c>
      <c r="M84" s="87">
        <v>7744200</v>
      </c>
      <c r="N84" s="84"/>
      <c r="O84" s="87">
        <v>63141</v>
      </c>
      <c r="P84" s="84">
        <v>1019387</v>
      </c>
      <c r="Q84" s="84">
        <v>804800</v>
      </c>
      <c r="R84" s="84">
        <v>14373300</v>
      </c>
      <c r="S84" s="84">
        <v>1145700</v>
      </c>
      <c r="T84" s="85">
        <v>16099630</v>
      </c>
      <c r="U84" s="88"/>
      <c r="V84" s="89">
        <v>389902</v>
      </c>
      <c r="W84" s="88">
        <v>4450889</v>
      </c>
      <c r="X84" s="90"/>
      <c r="Y84" s="90">
        <v>193358.26</v>
      </c>
      <c r="Z84" s="90">
        <v>1625590.9</v>
      </c>
      <c r="AA84" s="90"/>
      <c r="AB84" s="90">
        <v>203550</v>
      </c>
      <c r="AC84" s="90">
        <v>1711250</v>
      </c>
      <c r="AD84" s="90"/>
      <c r="AE84" s="91"/>
      <c r="AF84" s="91">
        <f>SUM(AF47:AF83)</f>
        <v>1588944.4031999998</v>
      </c>
      <c r="AG84" s="91">
        <f>SUM(AG47:AG83)</f>
        <v>60481806.924000002</v>
      </c>
    </row>
    <row r="85" spans="1:33" ht="47.25" hidden="1" customHeight="1" thickBot="1" x14ac:dyDescent="0.4">
      <c r="A85" s="102"/>
      <c r="B85" s="103"/>
      <c r="C85" s="103"/>
      <c r="D85" s="103"/>
      <c r="E85" s="103"/>
      <c r="F85" s="85"/>
      <c r="G85" s="85"/>
      <c r="H85" s="88"/>
      <c r="I85" s="104"/>
      <c r="J85" s="88"/>
      <c r="K85" s="105"/>
      <c r="L85" s="105"/>
      <c r="M85" s="88"/>
      <c r="N85" s="105"/>
      <c r="O85" s="105"/>
      <c r="P85" s="88"/>
      <c r="Q85" s="105"/>
      <c r="R85" s="88"/>
      <c r="S85" s="105"/>
      <c r="T85" s="88"/>
      <c r="U85" s="105"/>
      <c r="V85" s="105"/>
      <c r="W85" s="88"/>
      <c r="X85" s="105"/>
      <c r="Y85" s="105"/>
      <c r="Z85" s="88"/>
      <c r="AA85" s="105"/>
      <c r="AB85" s="105"/>
      <c r="AC85" s="88"/>
      <c r="AD85" s="105"/>
      <c r="AE85" s="105"/>
      <c r="AF85" s="105"/>
      <c r="AG85" s="88"/>
    </row>
    <row r="86" spans="1:33" ht="21.75" thickBot="1" x14ac:dyDescent="0.4">
      <c r="A86" s="60"/>
      <c r="B86" s="61"/>
      <c r="C86" s="61"/>
      <c r="D86" s="61"/>
      <c r="E86" s="61"/>
      <c r="F86" s="61"/>
      <c r="G86" s="61"/>
      <c r="H86" s="61"/>
      <c r="I86" s="61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9"/>
      <c r="Z86" s="100"/>
      <c r="AA86" s="100"/>
      <c r="AB86" s="100"/>
      <c r="AC86" s="100"/>
      <c r="AD86" s="100"/>
      <c r="AE86" s="99"/>
      <c r="AF86" s="100"/>
      <c r="AG86" s="100"/>
    </row>
    <row r="87" spans="1:33" ht="21.75" thickBot="1" x14ac:dyDescent="0.4">
      <c r="A87" s="458"/>
      <c r="B87" s="459"/>
      <c r="C87" s="459"/>
      <c r="D87" s="459"/>
      <c r="E87" s="459"/>
      <c r="F87" s="459"/>
      <c r="G87" s="459"/>
      <c r="H87" s="460"/>
      <c r="I87" s="60"/>
      <c r="J87" s="61"/>
      <c r="K87" s="9"/>
      <c r="L87" s="10"/>
      <c r="M87" s="9"/>
      <c r="N87" s="11"/>
      <c r="O87" s="9"/>
      <c r="P87" s="9"/>
      <c r="Q87" s="9"/>
      <c r="R87" s="9"/>
      <c r="S87" s="60"/>
      <c r="T87" s="61"/>
      <c r="U87" s="9"/>
      <c r="V87" s="60"/>
      <c r="W87" s="61"/>
      <c r="X87" s="9"/>
      <c r="Y87" s="60"/>
      <c r="Z87" s="61"/>
      <c r="AA87" s="9"/>
      <c r="AB87" s="60"/>
      <c r="AC87" s="61"/>
      <c r="AD87" s="9"/>
      <c r="AE87" s="60"/>
      <c r="AF87" s="61"/>
      <c r="AG87" s="62"/>
    </row>
    <row r="88" spans="1:33" ht="148.5" customHeight="1" thickBot="1" x14ac:dyDescent="0.4">
      <c r="A88" s="3">
        <v>1</v>
      </c>
      <c r="B88" s="455" t="s">
        <v>6</v>
      </c>
      <c r="C88" s="456"/>
      <c r="D88" s="456"/>
      <c r="E88" s="456"/>
      <c r="F88" s="456"/>
      <c r="G88" s="456"/>
      <c r="H88" s="457"/>
      <c r="I88" s="450" t="s">
        <v>16</v>
      </c>
      <c r="J88" s="451"/>
      <c r="K88" s="452"/>
      <c r="L88" s="450" t="s">
        <v>17</v>
      </c>
      <c r="M88" s="451"/>
      <c r="N88" s="452"/>
      <c r="O88" s="450" t="s">
        <v>15</v>
      </c>
      <c r="P88" s="451"/>
      <c r="Q88" s="450" t="s">
        <v>15</v>
      </c>
      <c r="R88" s="451"/>
      <c r="S88" s="450" t="s">
        <v>18</v>
      </c>
      <c r="T88" s="451"/>
      <c r="U88" s="452"/>
      <c r="V88" s="450" t="s">
        <v>19</v>
      </c>
      <c r="W88" s="451"/>
      <c r="X88" s="452"/>
      <c r="Y88" s="450" t="s">
        <v>19</v>
      </c>
      <c r="Z88" s="451"/>
      <c r="AA88" s="452"/>
      <c r="AB88" s="450" t="s">
        <v>19</v>
      </c>
      <c r="AC88" s="451"/>
      <c r="AD88" s="452"/>
      <c r="AE88" s="450" t="s">
        <v>19</v>
      </c>
      <c r="AF88" s="451"/>
      <c r="AG88" s="452"/>
    </row>
    <row r="89" spans="1:33" ht="63.75" customHeight="1" thickBot="1" x14ac:dyDescent="0.4">
      <c r="A89" s="3">
        <v>2</v>
      </c>
      <c r="B89" s="455" t="s">
        <v>110</v>
      </c>
      <c r="C89" s="456"/>
      <c r="D89" s="456"/>
      <c r="E89" s="456"/>
      <c r="F89" s="456"/>
      <c r="G89" s="456"/>
      <c r="H89" s="457"/>
      <c r="I89" s="450"/>
      <c r="J89" s="451"/>
      <c r="K89" s="57"/>
      <c r="L89" s="450"/>
      <c r="M89" s="451"/>
      <c r="N89" s="58"/>
      <c r="O89" s="450"/>
      <c r="P89" s="451"/>
      <c r="Q89" s="450"/>
      <c r="R89" s="452"/>
      <c r="S89" s="450"/>
      <c r="T89" s="451"/>
      <c r="U89" s="58"/>
      <c r="V89" s="450"/>
      <c r="W89" s="451"/>
      <c r="X89" s="58"/>
      <c r="Y89" s="450"/>
      <c r="Z89" s="451"/>
      <c r="AA89" s="58"/>
      <c r="AB89" s="450"/>
      <c r="AC89" s="451"/>
      <c r="AD89" s="58"/>
      <c r="AE89" s="450"/>
      <c r="AF89" s="451"/>
      <c r="AG89" s="452"/>
    </row>
    <row r="90" spans="1:33" ht="55.5" customHeight="1" thickBot="1" x14ac:dyDescent="0.4">
      <c r="A90" s="3">
        <v>3</v>
      </c>
      <c r="B90" s="455" t="s">
        <v>9</v>
      </c>
      <c r="C90" s="456"/>
      <c r="D90" s="456"/>
      <c r="E90" s="456"/>
      <c r="F90" s="456"/>
      <c r="G90" s="456"/>
      <c r="H90" s="457"/>
      <c r="I90" s="450" t="s">
        <v>10</v>
      </c>
      <c r="J90" s="451"/>
      <c r="K90" s="452"/>
      <c r="L90" s="450" t="s">
        <v>10</v>
      </c>
      <c r="M90" s="451"/>
      <c r="N90" s="452"/>
      <c r="O90" s="450" t="s">
        <v>10</v>
      </c>
      <c r="P90" s="451"/>
      <c r="Q90" s="450"/>
      <c r="R90" s="452"/>
      <c r="S90" s="450" t="s">
        <v>10</v>
      </c>
      <c r="T90" s="451"/>
      <c r="U90" s="452"/>
      <c r="V90" s="450" t="s">
        <v>10</v>
      </c>
      <c r="W90" s="451"/>
      <c r="X90" s="452"/>
      <c r="Y90" s="450" t="s">
        <v>10</v>
      </c>
      <c r="Z90" s="451"/>
      <c r="AA90" s="452"/>
      <c r="AB90" s="450" t="s">
        <v>10</v>
      </c>
      <c r="AC90" s="451"/>
      <c r="AD90" s="452"/>
      <c r="AE90" s="450" t="s">
        <v>10</v>
      </c>
      <c r="AF90" s="451"/>
      <c r="AG90" s="452"/>
    </row>
    <row r="91" spans="1:33" ht="55.5" customHeight="1" thickBot="1" x14ac:dyDescent="0.4">
      <c r="A91" s="3">
        <v>4</v>
      </c>
      <c r="B91" s="59"/>
      <c r="C91" s="456" t="s">
        <v>116</v>
      </c>
      <c r="D91" s="456"/>
      <c r="E91" s="456"/>
      <c r="F91" s="456"/>
      <c r="G91" s="456"/>
      <c r="H91" s="457"/>
      <c r="I91" s="450" t="s">
        <v>117</v>
      </c>
      <c r="J91" s="451"/>
      <c r="K91" s="58"/>
      <c r="L91" s="450" t="s">
        <v>117</v>
      </c>
      <c r="M91" s="451"/>
      <c r="N91" s="58"/>
      <c r="O91" s="450" t="s">
        <v>117</v>
      </c>
      <c r="P91" s="451"/>
      <c r="Q91" s="450" t="s">
        <v>118</v>
      </c>
      <c r="R91" s="452"/>
      <c r="S91" s="450" t="s">
        <v>119</v>
      </c>
      <c r="T91" s="452"/>
      <c r="U91" s="58"/>
      <c r="V91" s="450" t="s">
        <v>117</v>
      </c>
      <c r="W91" s="451"/>
      <c r="X91" s="58"/>
      <c r="Y91" s="450" t="s">
        <v>117</v>
      </c>
      <c r="Z91" s="451"/>
      <c r="AA91" s="58"/>
      <c r="AB91" s="450" t="s">
        <v>117</v>
      </c>
      <c r="AC91" s="451"/>
      <c r="AD91" s="58"/>
      <c r="AE91" s="450" t="s">
        <v>120</v>
      </c>
      <c r="AF91" s="451"/>
      <c r="AG91" s="452"/>
    </row>
    <row r="92" spans="1:33" ht="69.75" customHeight="1" thickBot="1" x14ac:dyDescent="0.4">
      <c r="A92" s="3">
        <v>5</v>
      </c>
      <c r="B92" s="455" t="s">
        <v>7</v>
      </c>
      <c r="C92" s="456"/>
      <c r="D92" s="456"/>
      <c r="E92" s="456"/>
      <c r="F92" s="456"/>
      <c r="G92" s="456"/>
      <c r="H92" s="457"/>
      <c r="I92" s="450" t="s">
        <v>11</v>
      </c>
      <c r="J92" s="451"/>
      <c r="K92" s="452"/>
      <c r="L92" s="450" t="s">
        <v>11</v>
      </c>
      <c r="M92" s="451"/>
      <c r="N92" s="452"/>
      <c r="O92" s="450" t="s">
        <v>11</v>
      </c>
      <c r="P92" s="451"/>
      <c r="Q92" s="450" t="s">
        <v>11</v>
      </c>
      <c r="R92" s="451"/>
      <c r="S92" s="450" t="s">
        <v>11</v>
      </c>
      <c r="T92" s="451"/>
      <c r="U92" s="452"/>
      <c r="V92" s="450" t="s">
        <v>11</v>
      </c>
      <c r="W92" s="451"/>
      <c r="X92" s="452"/>
      <c r="Y92" s="450" t="s">
        <v>11</v>
      </c>
      <c r="Z92" s="451"/>
      <c r="AA92" s="452"/>
      <c r="AB92" s="450" t="s">
        <v>11</v>
      </c>
      <c r="AC92" s="451"/>
      <c r="AD92" s="452"/>
      <c r="AE92" s="450" t="s">
        <v>11</v>
      </c>
      <c r="AF92" s="451"/>
      <c r="AG92" s="452"/>
    </row>
    <row r="93" spans="1:33" ht="96.75" customHeight="1" thickBot="1" x14ac:dyDescent="0.4">
      <c r="A93" s="3">
        <v>6</v>
      </c>
      <c r="B93" s="455" t="s">
        <v>12</v>
      </c>
      <c r="C93" s="456"/>
      <c r="D93" s="456"/>
      <c r="E93" s="456"/>
      <c r="F93" s="456"/>
      <c r="G93" s="456"/>
      <c r="H93" s="457"/>
      <c r="I93" s="450" t="s">
        <v>13</v>
      </c>
      <c r="J93" s="451"/>
      <c r="K93" s="452"/>
      <c r="L93" s="450" t="s">
        <v>13</v>
      </c>
      <c r="M93" s="451"/>
      <c r="N93" s="452"/>
      <c r="O93" s="450" t="s">
        <v>112</v>
      </c>
      <c r="P93" s="451"/>
      <c r="Q93" s="450" t="s">
        <v>13</v>
      </c>
      <c r="R93" s="452"/>
      <c r="S93" s="450" t="s">
        <v>13</v>
      </c>
      <c r="T93" s="451"/>
      <c r="U93" s="452"/>
      <c r="V93" s="450" t="s">
        <v>13</v>
      </c>
      <c r="W93" s="451"/>
      <c r="X93" s="452"/>
      <c r="Y93" s="450" t="s">
        <v>113</v>
      </c>
      <c r="Z93" s="451"/>
      <c r="AA93" s="452"/>
      <c r="AB93" s="450" t="s">
        <v>13</v>
      </c>
      <c r="AC93" s="451"/>
      <c r="AD93" s="452"/>
      <c r="AE93" s="450" t="s">
        <v>13</v>
      </c>
      <c r="AF93" s="451"/>
      <c r="AG93" s="452"/>
    </row>
    <row r="94" spans="1:33" x14ac:dyDescent="0.35">
      <c r="B94" s="137"/>
      <c r="C94" s="137"/>
      <c r="D94" s="137"/>
      <c r="E94" s="137"/>
      <c r="F94" s="137"/>
      <c r="G94" s="137"/>
      <c r="H94" s="137"/>
      <c r="K94" s="92"/>
    </row>
    <row r="95" spans="1:33" x14ac:dyDescent="0.35">
      <c r="B95" s="137"/>
      <c r="C95" s="137"/>
      <c r="D95" s="137"/>
      <c r="E95" s="137"/>
      <c r="F95" s="137"/>
      <c r="G95" s="137"/>
      <c r="H95" s="137"/>
    </row>
  </sheetData>
  <mergeCells count="83">
    <mergeCell ref="I4:K4"/>
    <mergeCell ref="L4:N4"/>
    <mergeCell ref="O4:P4"/>
    <mergeCell ref="G4:G5"/>
    <mergeCell ref="L93:N93"/>
    <mergeCell ref="I93:K93"/>
    <mergeCell ref="I92:K92"/>
    <mergeCell ref="B90:H90"/>
    <mergeCell ref="C91:H91"/>
    <mergeCell ref="B92:H92"/>
    <mergeCell ref="B93:H93"/>
    <mergeCell ref="O88:P88"/>
    <mergeCell ref="O90:P90"/>
    <mergeCell ref="I88:K88"/>
    <mergeCell ref="O92:P92"/>
    <mergeCell ref="I89:J89"/>
    <mergeCell ref="A44:E44"/>
    <mergeCell ref="D4:D5"/>
    <mergeCell ref="E4:E5"/>
    <mergeCell ref="F4:F5"/>
    <mergeCell ref="B4:B5"/>
    <mergeCell ref="C4:C5"/>
    <mergeCell ref="A4:A5"/>
    <mergeCell ref="AE4:AG4"/>
    <mergeCell ref="V88:X88"/>
    <mergeCell ref="V90:X90"/>
    <mergeCell ref="V92:X92"/>
    <mergeCell ref="A46:X46"/>
    <mergeCell ref="S92:U92"/>
    <mergeCell ref="S88:U88"/>
    <mergeCell ref="S90:U90"/>
    <mergeCell ref="L88:N88"/>
    <mergeCell ref="L92:N92"/>
    <mergeCell ref="I90:K90"/>
    <mergeCell ref="L90:N90"/>
    <mergeCell ref="V4:X4"/>
    <mergeCell ref="AB4:AD4"/>
    <mergeCell ref="C6:X6"/>
    <mergeCell ref="S4:U4"/>
    <mergeCell ref="AE90:AG90"/>
    <mergeCell ref="AE92:AG92"/>
    <mergeCell ref="AE93:AG93"/>
    <mergeCell ref="AE91:AG91"/>
    <mergeCell ref="Y88:AA88"/>
    <mergeCell ref="Y90:AA90"/>
    <mergeCell ref="Y92:AA92"/>
    <mergeCell ref="Y93:AA93"/>
    <mergeCell ref="AB90:AD90"/>
    <mergeCell ref="AB93:AD93"/>
    <mergeCell ref="AB88:AD88"/>
    <mergeCell ref="AB92:AD92"/>
    <mergeCell ref="AB91:AC91"/>
    <mergeCell ref="Y91:Z91"/>
    <mergeCell ref="A2:AG2"/>
    <mergeCell ref="H4:H5"/>
    <mergeCell ref="Q4:R4"/>
    <mergeCell ref="I91:J91"/>
    <mergeCell ref="L91:M91"/>
    <mergeCell ref="O91:P91"/>
    <mergeCell ref="Q90:R90"/>
    <mergeCell ref="Q91:R91"/>
    <mergeCell ref="Q89:R89"/>
    <mergeCell ref="S89:T89"/>
    <mergeCell ref="V89:W89"/>
    <mergeCell ref="Y89:Z89"/>
    <mergeCell ref="AB89:AC89"/>
    <mergeCell ref="AE89:AG89"/>
    <mergeCell ref="Y4:AA4"/>
    <mergeCell ref="AE88:AG88"/>
    <mergeCell ref="V93:X93"/>
    <mergeCell ref="S93:U93"/>
    <mergeCell ref="O93:P93"/>
    <mergeCell ref="A84:E84"/>
    <mergeCell ref="Q92:R92"/>
    <mergeCell ref="Q93:R93"/>
    <mergeCell ref="L89:M89"/>
    <mergeCell ref="O89:P89"/>
    <mergeCell ref="B88:H88"/>
    <mergeCell ref="B89:H89"/>
    <mergeCell ref="A87:H87"/>
    <mergeCell ref="Q88:R88"/>
    <mergeCell ref="S91:T91"/>
    <mergeCell ref="V91:W91"/>
  </mergeCells>
  <pageMargins left="0" right="0" top="0" bottom="0" header="0" footer="0"/>
  <pageSetup paperSize="8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93"/>
  <sheetViews>
    <sheetView topLeftCell="A44" workbookViewId="0">
      <selection activeCell="Z21" sqref="Z21"/>
    </sheetView>
  </sheetViews>
  <sheetFormatPr defaultColWidth="22.28515625" defaultRowHeight="31.5" customHeight="1" x14ac:dyDescent="0.25"/>
  <cols>
    <col min="1" max="1" width="8.42578125" style="156" customWidth="1"/>
    <col min="2" max="2" width="13.5703125" style="156" customWidth="1"/>
    <col min="3" max="3" width="54.5703125" style="156" customWidth="1"/>
    <col min="4" max="4" width="9.42578125" style="156" customWidth="1"/>
    <col min="5" max="5" width="8.5703125" style="156" customWidth="1"/>
    <col min="6" max="6" width="17" style="156" customWidth="1"/>
    <col min="7" max="7" width="15.85546875" style="156" customWidth="1"/>
    <col min="8" max="8" width="19.140625" style="156" customWidth="1"/>
    <col min="9" max="18" width="0" style="156" hidden="1" customWidth="1"/>
    <col min="19" max="19" width="17.140625" style="156" customWidth="1"/>
    <col min="20" max="20" width="18.28515625" style="156" customWidth="1"/>
    <col min="21" max="24" width="0" style="156" hidden="1" customWidth="1"/>
    <col min="25" max="25" width="18.85546875" style="156" customWidth="1"/>
    <col min="26" max="26" width="19.42578125" style="156" customWidth="1"/>
    <col min="27" max="27" width="0" style="156" hidden="1" customWidth="1"/>
    <col min="28" max="28" width="18.5703125" style="156" customWidth="1"/>
    <col min="29" max="29" width="14.5703125" style="156" customWidth="1"/>
    <col min="30" max="30" width="22.28515625" style="156" hidden="1" customWidth="1"/>
    <col min="31" max="31" width="32.85546875" style="156" hidden="1" customWidth="1"/>
    <col min="32" max="32" width="15.85546875" style="156" hidden="1" customWidth="1"/>
    <col min="33" max="16384" width="22.28515625" style="156"/>
  </cols>
  <sheetData>
    <row r="1" spans="1:32" ht="6" customHeight="1" x14ac:dyDescent="0.25">
      <c r="A1" s="155"/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Y1" s="157"/>
      <c r="AD1" s="157"/>
    </row>
    <row r="2" spans="1:32" ht="45" customHeight="1" x14ac:dyDescent="0.25">
      <c r="A2" s="492" t="s">
        <v>20</v>
      </c>
      <c r="B2" s="492"/>
      <c r="C2" s="492"/>
      <c r="D2" s="492"/>
      <c r="E2" s="492"/>
      <c r="F2" s="492"/>
      <c r="G2" s="492"/>
      <c r="H2" s="492"/>
      <c r="I2" s="492"/>
      <c r="J2" s="492"/>
      <c r="K2" s="492"/>
      <c r="L2" s="492"/>
      <c r="M2" s="492"/>
      <c r="N2" s="492"/>
      <c r="O2" s="492"/>
      <c r="P2" s="492"/>
      <c r="Q2" s="492"/>
      <c r="R2" s="492"/>
      <c r="S2" s="492"/>
      <c r="T2" s="492"/>
      <c r="U2" s="492"/>
      <c r="V2" s="492"/>
      <c r="W2" s="492"/>
      <c r="X2" s="492"/>
      <c r="Y2" s="492"/>
      <c r="Z2" s="492"/>
      <c r="AA2" s="492"/>
      <c r="AB2" s="492"/>
      <c r="AC2" s="492"/>
      <c r="AD2" s="492"/>
      <c r="AE2" s="492"/>
      <c r="AF2" s="492"/>
    </row>
    <row r="3" spans="1:32" ht="3" customHeight="1" thickBot="1" x14ac:dyDescent="0.3">
      <c r="A3" s="155"/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Y3" s="157"/>
      <c r="AD3" s="157"/>
    </row>
    <row r="4" spans="1:32" ht="31.5" customHeight="1" thickBot="1" x14ac:dyDescent="0.3">
      <c r="A4" s="493" t="s">
        <v>0</v>
      </c>
      <c r="B4" s="495" t="s">
        <v>1</v>
      </c>
      <c r="C4" s="497" t="s">
        <v>2</v>
      </c>
      <c r="D4" s="499" t="s">
        <v>5</v>
      </c>
      <c r="E4" s="501" t="s">
        <v>4</v>
      </c>
      <c r="F4" s="503" t="s">
        <v>103</v>
      </c>
      <c r="G4" s="503" t="s">
        <v>102</v>
      </c>
      <c r="H4" s="503" t="s">
        <v>114</v>
      </c>
      <c r="I4" s="506" t="s">
        <v>96</v>
      </c>
      <c r="J4" s="507"/>
      <c r="K4" s="507"/>
      <c r="L4" s="506" t="s">
        <v>97</v>
      </c>
      <c r="M4" s="507"/>
      <c r="N4" s="515"/>
      <c r="O4" s="506" t="s">
        <v>98</v>
      </c>
      <c r="P4" s="507"/>
      <c r="Q4" s="506" t="s">
        <v>115</v>
      </c>
      <c r="R4" s="507"/>
      <c r="S4" s="516" t="s">
        <v>99</v>
      </c>
      <c r="T4" s="517"/>
      <c r="U4" s="518"/>
      <c r="V4" s="506" t="s">
        <v>100</v>
      </c>
      <c r="W4" s="507"/>
      <c r="X4" s="515"/>
      <c r="Y4" s="519" t="s">
        <v>101</v>
      </c>
      <c r="Z4" s="520"/>
      <c r="AA4" s="521"/>
      <c r="AB4" s="508" t="s">
        <v>107</v>
      </c>
      <c r="AC4" s="509"/>
      <c r="AD4" s="508" t="s">
        <v>106</v>
      </c>
      <c r="AE4" s="509"/>
      <c r="AF4" s="510"/>
    </row>
    <row r="5" spans="1:32" ht="31.5" customHeight="1" thickBot="1" x14ac:dyDescent="0.3">
      <c r="A5" s="494"/>
      <c r="B5" s="496"/>
      <c r="C5" s="498"/>
      <c r="D5" s="500"/>
      <c r="E5" s="502"/>
      <c r="F5" s="504"/>
      <c r="G5" s="505"/>
      <c r="H5" s="505"/>
      <c r="I5" s="393" t="s">
        <v>104</v>
      </c>
      <c r="J5" s="393" t="s">
        <v>105</v>
      </c>
      <c r="K5" s="393" t="s">
        <v>14</v>
      </c>
      <c r="L5" s="393" t="s">
        <v>104</v>
      </c>
      <c r="M5" s="393" t="s">
        <v>105</v>
      </c>
      <c r="N5" s="393" t="s">
        <v>14</v>
      </c>
      <c r="O5" s="393" t="s">
        <v>104</v>
      </c>
      <c r="P5" s="393" t="s">
        <v>105</v>
      </c>
      <c r="Q5" s="393" t="s">
        <v>104</v>
      </c>
      <c r="R5" s="393" t="s">
        <v>105</v>
      </c>
      <c r="S5" s="293" t="s">
        <v>104</v>
      </c>
      <c r="T5" s="293" t="s">
        <v>105</v>
      </c>
      <c r="U5" s="293" t="s">
        <v>14</v>
      </c>
      <c r="V5" s="393" t="s">
        <v>104</v>
      </c>
      <c r="W5" s="393" t="s">
        <v>105</v>
      </c>
      <c r="X5" s="393" t="s">
        <v>14</v>
      </c>
      <c r="Y5" s="407" t="s">
        <v>104</v>
      </c>
      <c r="Z5" s="408" t="s">
        <v>105</v>
      </c>
      <c r="AA5" s="408" t="s">
        <v>14</v>
      </c>
      <c r="AB5" s="160" t="s">
        <v>104</v>
      </c>
      <c r="AC5" s="160" t="s">
        <v>105</v>
      </c>
      <c r="AD5" s="159" t="s">
        <v>108</v>
      </c>
      <c r="AE5" s="159" t="s">
        <v>109</v>
      </c>
      <c r="AF5" s="160" t="s">
        <v>105</v>
      </c>
    </row>
    <row r="6" spans="1:32" ht="16.5" customHeight="1" thickBot="1" x14ac:dyDescent="0.3">
      <c r="A6" s="513" t="s">
        <v>21</v>
      </c>
      <c r="B6" s="514"/>
      <c r="C6" s="514"/>
      <c r="D6" s="514"/>
      <c r="E6" s="514"/>
      <c r="F6" s="514"/>
      <c r="G6" s="514"/>
      <c r="H6" s="514"/>
      <c r="I6" s="514"/>
      <c r="J6" s="514"/>
      <c r="K6" s="514"/>
      <c r="L6" s="514"/>
      <c r="M6" s="514"/>
      <c r="N6" s="514"/>
      <c r="O6" s="514"/>
      <c r="P6" s="514"/>
      <c r="Q6" s="514"/>
      <c r="R6" s="514"/>
      <c r="S6" s="514"/>
      <c r="T6" s="514"/>
      <c r="U6" s="514"/>
      <c r="V6" s="514"/>
      <c r="W6" s="514"/>
      <c r="X6" s="514"/>
      <c r="Y6" s="514"/>
      <c r="Z6" s="514"/>
      <c r="AA6" s="514"/>
      <c r="AB6" s="514"/>
      <c r="AC6" s="514"/>
      <c r="AD6" s="157"/>
    </row>
    <row r="7" spans="1:32" ht="44.25" hidden="1" customHeight="1" x14ac:dyDescent="0.25">
      <c r="A7" s="163">
        <v>1</v>
      </c>
      <c r="B7" s="164" t="s">
        <v>59</v>
      </c>
      <c r="C7" s="164" t="s">
        <v>22</v>
      </c>
      <c r="D7" s="165" t="s">
        <v>8</v>
      </c>
      <c r="E7" s="166">
        <v>14</v>
      </c>
      <c r="F7" s="167">
        <v>35200</v>
      </c>
      <c r="G7" s="166">
        <f>E7*F7</f>
        <v>492800</v>
      </c>
      <c r="H7" s="167"/>
      <c r="I7" s="168">
        <v>35500</v>
      </c>
      <c r="J7" s="169">
        <f>I7*E7</f>
        <v>497000</v>
      </c>
      <c r="K7" s="170"/>
      <c r="L7" s="171"/>
      <c r="M7" s="169"/>
      <c r="N7" s="172"/>
      <c r="O7" s="173"/>
      <c r="P7" s="174"/>
      <c r="Q7" s="175">
        <v>37200</v>
      </c>
      <c r="R7" s="176">
        <f>Q7*E7</f>
        <v>520800</v>
      </c>
      <c r="S7" s="177">
        <v>32550</v>
      </c>
      <c r="T7" s="178">
        <f t="shared" ref="T7:T17" si="0">S7*E7</f>
        <v>455700</v>
      </c>
      <c r="U7" s="170"/>
      <c r="V7" s="179"/>
      <c r="W7" s="180"/>
      <c r="X7" s="181"/>
      <c r="Y7" s="179"/>
      <c r="Z7" s="180"/>
      <c r="AA7" s="181"/>
      <c r="AB7" s="179"/>
      <c r="AC7" s="180"/>
      <c r="AD7" s="182">
        <v>964.62</v>
      </c>
      <c r="AE7" s="183">
        <f>AD7*58.52</f>
        <v>56449.562400000003</v>
      </c>
      <c r="AF7" s="181">
        <f>AE7*E7</f>
        <v>790293.87360000005</v>
      </c>
    </row>
    <row r="8" spans="1:32" ht="44.25" hidden="1" customHeight="1" x14ac:dyDescent="0.25">
      <c r="A8" s="163">
        <v>2</v>
      </c>
      <c r="B8" s="163" t="s">
        <v>60</v>
      </c>
      <c r="C8" s="163" t="s">
        <v>23</v>
      </c>
      <c r="D8" s="165" t="s">
        <v>8</v>
      </c>
      <c r="E8" s="166">
        <v>300</v>
      </c>
      <c r="F8" s="167">
        <v>540</v>
      </c>
      <c r="G8" s="166">
        <f t="shared" ref="G8:G43" si="1">E8*F8</f>
        <v>162000</v>
      </c>
      <c r="H8" s="167"/>
      <c r="I8" s="184"/>
      <c r="J8" s="185"/>
      <c r="K8" s="186"/>
      <c r="L8" s="187">
        <v>540</v>
      </c>
      <c r="M8" s="188">
        <f>L8*E8</f>
        <v>162000</v>
      </c>
      <c r="N8" s="186"/>
      <c r="O8" s="189"/>
      <c r="P8" s="190"/>
      <c r="Q8" s="191"/>
      <c r="R8" s="192"/>
      <c r="S8" s="184">
        <v>3030</v>
      </c>
      <c r="T8" s="185">
        <f t="shared" si="0"/>
        <v>909000</v>
      </c>
      <c r="U8" s="186"/>
      <c r="V8" s="189"/>
      <c r="W8" s="193"/>
      <c r="X8" s="194"/>
      <c r="Y8" s="189"/>
      <c r="Z8" s="193"/>
      <c r="AA8" s="194"/>
      <c r="AB8" s="189"/>
      <c r="AC8" s="193"/>
      <c r="AD8" s="195">
        <v>36.08</v>
      </c>
      <c r="AE8" s="196">
        <f t="shared" ref="AE8:AE43" si="2">AD8*58.52</f>
        <v>2111.4016000000001</v>
      </c>
      <c r="AF8" s="197">
        <f>AE8*E8</f>
        <v>633420.4800000001</v>
      </c>
    </row>
    <row r="9" spans="1:32" ht="3.75" hidden="1" customHeight="1" x14ac:dyDescent="0.25">
      <c r="A9" s="163">
        <v>3</v>
      </c>
      <c r="B9" s="163" t="s">
        <v>61</v>
      </c>
      <c r="C9" s="163" t="s">
        <v>24</v>
      </c>
      <c r="D9" s="165" t="s">
        <v>8</v>
      </c>
      <c r="E9" s="166">
        <v>14</v>
      </c>
      <c r="F9" s="167">
        <v>32401</v>
      </c>
      <c r="G9" s="166">
        <f t="shared" si="1"/>
        <v>453614</v>
      </c>
      <c r="H9" s="167"/>
      <c r="I9" s="184">
        <v>29132</v>
      </c>
      <c r="J9" s="185">
        <f>I9*E9</f>
        <v>407848</v>
      </c>
      <c r="K9" s="186"/>
      <c r="L9" s="189"/>
      <c r="M9" s="194"/>
      <c r="N9" s="186"/>
      <c r="O9" s="189"/>
      <c r="P9" s="190"/>
      <c r="Q9" s="189">
        <v>29600</v>
      </c>
      <c r="R9" s="192">
        <f t="shared" ref="R9:R42" si="3">Q9*E9</f>
        <v>414400</v>
      </c>
      <c r="S9" s="375">
        <v>21330</v>
      </c>
      <c r="T9" s="369">
        <f t="shared" si="0"/>
        <v>298620</v>
      </c>
      <c r="U9" s="186"/>
      <c r="V9" s="189"/>
      <c r="W9" s="193"/>
      <c r="X9" s="194"/>
      <c r="Y9" s="376"/>
      <c r="Z9" s="231"/>
      <c r="AA9" s="194"/>
      <c r="AB9" s="376"/>
      <c r="AC9" s="231"/>
      <c r="AD9" s="195">
        <v>702.79</v>
      </c>
      <c r="AE9" s="196">
        <f t="shared" si="2"/>
        <v>41127.270799999998</v>
      </c>
      <c r="AF9" s="197">
        <f>AE9*E9</f>
        <v>575781.79119999998</v>
      </c>
    </row>
    <row r="10" spans="1:32" ht="39" customHeight="1" x14ac:dyDescent="0.25">
      <c r="A10" s="163">
        <v>1</v>
      </c>
      <c r="B10" s="164" t="s">
        <v>62</v>
      </c>
      <c r="C10" s="164" t="s">
        <v>25</v>
      </c>
      <c r="D10" s="165" t="s">
        <v>8</v>
      </c>
      <c r="E10" s="166">
        <v>7</v>
      </c>
      <c r="F10" s="167">
        <v>4500</v>
      </c>
      <c r="G10" s="166">
        <f t="shared" si="1"/>
        <v>31500</v>
      </c>
      <c r="H10" s="167">
        <v>4500</v>
      </c>
      <c r="I10" s="200"/>
      <c r="J10" s="185"/>
      <c r="K10" s="201"/>
      <c r="L10" s="202"/>
      <c r="M10" s="194"/>
      <c r="N10" s="203"/>
      <c r="O10" s="204"/>
      <c r="P10" s="205"/>
      <c r="Q10" s="204"/>
      <c r="R10" s="192"/>
      <c r="S10" s="394">
        <v>37660</v>
      </c>
      <c r="T10" s="395">
        <f t="shared" si="0"/>
        <v>263620</v>
      </c>
      <c r="U10" s="201"/>
      <c r="V10" s="289"/>
      <c r="W10" s="291"/>
      <c r="X10" s="287"/>
      <c r="Y10" s="319">
        <v>4257.42</v>
      </c>
      <c r="Z10" s="320">
        <f>Y10*E10</f>
        <v>29801.940000000002</v>
      </c>
      <c r="AA10" s="290"/>
      <c r="AB10" s="414">
        <v>4500</v>
      </c>
      <c r="AC10" s="415">
        <f>AB10*E10</f>
        <v>31500</v>
      </c>
      <c r="AD10" s="206"/>
      <c r="AE10" s="196"/>
      <c r="AF10" s="197"/>
    </row>
    <row r="11" spans="1:32" ht="44.25" hidden="1" customHeight="1" x14ac:dyDescent="0.25">
      <c r="A11" s="163">
        <v>5</v>
      </c>
      <c r="B11" s="163" t="s">
        <v>63</v>
      </c>
      <c r="C11" s="163" t="s">
        <v>26</v>
      </c>
      <c r="D11" s="165" t="s">
        <v>8</v>
      </c>
      <c r="E11" s="166">
        <v>6</v>
      </c>
      <c r="F11" s="167">
        <v>88724.4</v>
      </c>
      <c r="G11" s="166">
        <f t="shared" si="1"/>
        <v>532346.39999999991</v>
      </c>
      <c r="H11" s="167"/>
      <c r="I11" s="184">
        <v>96921</v>
      </c>
      <c r="J11" s="185">
        <f>I11*E11</f>
        <v>581526</v>
      </c>
      <c r="K11" s="186"/>
      <c r="L11" s="189"/>
      <c r="M11" s="194"/>
      <c r="N11" s="186"/>
      <c r="O11" s="189"/>
      <c r="P11" s="190"/>
      <c r="Q11" s="189">
        <v>124900</v>
      </c>
      <c r="R11" s="192">
        <f t="shared" si="3"/>
        <v>749400</v>
      </c>
      <c r="S11" s="396">
        <v>101980</v>
      </c>
      <c r="T11" s="397">
        <f t="shared" si="0"/>
        <v>611880</v>
      </c>
      <c r="U11" s="201"/>
      <c r="V11" s="215">
        <v>78492</v>
      </c>
      <c r="W11" s="286">
        <f>V11*E11</f>
        <v>470952</v>
      </c>
      <c r="X11" s="284"/>
      <c r="Y11" s="307"/>
      <c r="Z11" s="322"/>
      <c r="AA11" s="201"/>
      <c r="AB11" s="313"/>
      <c r="AC11" s="416"/>
      <c r="AD11" s="195">
        <v>2809.91</v>
      </c>
      <c r="AE11" s="196">
        <f t="shared" si="2"/>
        <v>164435.9332</v>
      </c>
      <c r="AF11" s="197">
        <f t="shared" ref="AF11:AF43" si="4">AE11*E11</f>
        <v>986615.59920000006</v>
      </c>
    </row>
    <row r="12" spans="1:32" ht="44.25" hidden="1" customHeight="1" x14ac:dyDescent="0.25">
      <c r="A12" s="163">
        <v>6</v>
      </c>
      <c r="B12" s="163" t="s">
        <v>64</v>
      </c>
      <c r="C12" s="163" t="s">
        <v>27</v>
      </c>
      <c r="D12" s="165" t="s">
        <v>8</v>
      </c>
      <c r="E12" s="166">
        <v>300</v>
      </c>
      <c r="F12" s="167">
        <v>710</v>
      </c>
      <c r="G12" s="166">
        <f t="shared" si="1"/>
        <v>213000</v>
      </c>
      <c r="H12" s="167"/>
      <c r="I12" s="184"/>
      <c r="J12" s="185"/>
      <c r="K12" s="186"/>
      <c r="L12" s="187">
        <v>710</v>
      </c>
      <c r="M12" s="188">
        <f>L12*E12</f>
        <v>213000</v>
      </c>
      <c r="N12" s="186"/>
      <c r="O12" s="189"/>
      <c r="P12" s="190"/>
      <c r="Q12" s="189"/>
      <c r="R12" s="192"/>
      <c r="S12" s="396">
        <v>3530</v>
      </c>
      <c r="T12" s="397">
        <f t="shared" si="0"/>
        <v>1059000</v>
      </c>
      <c r="U12" s="201"/>
      <c r="V12" s="215"/>
      <c r="W12" s="286"/>
      <c r="X12" s="284"/>
      <c r="Y12" s="307"/>
      <c r="Z12" s="322"/>
      <c r="AA12" s="201"/>
      <c r="AB12" s="313"/>
      <c r="AC12" s="416"/>
      <c r="AD12" s="195">
        <v>17.32</v>
      </c>
      <c r="AE12" s="196">
        <f t="shared" si="2"/>
        <v>1013.5664</v>
      </c>
      <c r="AF12" s="197">
        <f t="shared" si="4"/>
        <v>304069.92000000004</v>
      </c>
    </row>
    <row r="13" spans="1:32" ht="33.75" customHeight="1" x14ac:dyDescent="0.25">
      <c r="A13" s="163">
        <v>2</v>
      </c>
      <c r="B13" s="164" t="s">
        <v>65</v>
      </c>
      <c r="C13" s="164" t="s">
        <v>28</v>
      </c>
      <c r="D13" s="165" t="s">
        <v>8</v>
      </c>
      <c r="E13" s="166">
        <v>7</v>
      </c>
      <c r="F13" s="167">
        <v>2000</v>
      </c>
      <c r="G13" s="166">
        <f t="shared" si="1"/>
        <v>14000</v>
      </c>
      <c r="H13" s="167">
        <v>2000</v>
      </c>
      <c r="I13" s="200"/>
      <c r="J13" s="185"/>
      <c r="K13" s="201"/>
      <c r="L13" s="202"/>
      <c r="M13" s="194"/>
      <c r="N13" s="203"/>
      <c r="O13" s="204"/>
      <c r="P13" s="205"/>
      <c r="Q13" s="204"/>
      <c r="R13" s="192"/>
      <c r="S13" s="398">
        <v>18800</v>
      </c>
      <c r="T13" s="397">
        <f t="shared" si="0"/>
        <v>131600</v>
      </c>
      <c r="U13" s="201"/>
      <c r="V13" s="289"/>
      <c r="W13" s="286"/>
      <c r="X13" s="287"/>
      <c r="Y13" s="321">
        <v>1902.54</v>
      </c>
      <c r="Z13" s="322">
        <f>Y13*E13</f>
        <v>13317.779999999999</v>
      </c>
      <c r="AA13" s="290"/>
      <c r="AB13" s="417">
        <v>2000</v>
      </c>
      <c r="AC13" s="416">
        <f>AB13*E13</f>
        <v>14000</v>
      </c>
      <c r="AD13" s="206"/>
      <c r="AE13" s="196"/>
      <c r="AF13" s="197">
        <f t="shared" si="4"/>
        <v>0</v>
      </c>
    </row>
    <row r="14" spans="1:32" ht="44.25" hidden="1" customHeight="1" x14ac:dyDescent="0.25">
      <c r="A14" s="163">
        <v>8</v>
      </c>
      <c r="B14" s="163" t="s">
        <v>66</v>
      </c>
      <c r="C14" s="163" t="s">
        <v>29</v>
      </c>
      <c r="D14" s="165" t="s">
        <v>8</v>
      </c>
      <c r="E14" s="166">
        <v>6</v>
      </c>
      <c r="F14" s="167">
        <v>25000</v>
      </c>
      <c r="G14" s="166">
        <f t="shared" si="1"/>
        <v>150000</v>
      </c>
      <c r="H14" s="167"/>
      <c r="I14" s="184"/>
      <c r="J14" s="185"/>
      <c r="K14" s="186"/>
      <c r="L14" s="187">
        <v>2500</v>
      </c>
      <c r="M14" s="188">
        <f>L14*E14</f>
        <v>15000</v>
      </c>
      <c r="N14" s="186"/>
      <c r="O14" s="189"/>
      <c r="P14" s="190"/>
      <c r="Q14" s="189">
        <v>27300</v>
      </c>
      <c r="R14" s="192">
        <f t="shared" si="3"/>
        <v>163800</v>
      </c>
      <c r="S14" s="396">
        <v>31340</v>
      </c>
      <c r="T14" s="397">
        <f t="shared" si="0"/>
        <v>188040</v>
      </c>
      <c r="U14" s="201"/>
      <c r="V14" s="215"/>
      <c r="W14" s="286"/>
      <c r="X14" s="284"/>
      <c r="Y14" s="307"/>
      <c r="Z14" s="322"/>
      <c r="AA14" s="201"/>
      <c r="AB14" s="313"/>
      <c r="AC14" s="416"/>
      <c r="AD14" s="195">
        <v>1661.05</v>
      </c>
      <c r="AE14" s="196">
        <f t="shared" si="2"/>
        <v>97204.646000000008</v>
      </c>
      <c r="AF14" s="197">
        <f t="shared" si="4"/>
        <v>583227.87600000005</v>
      </c>
    </row>
    <row r="15" spans="1:32" ht="44.25" hidden="1" customHeight="1" x14ac:dyDescent="0.25">
      <c r="A15" s="163">
        <v>9</v>
      </c>
      <c r="B15" s="163" t="s">
        <v>67</v>
      </c>
      <c r="C15" s="163" t="s">
        <v>30</v>
      </c>
      <c r="D15" s="165" t="s">
        <v>8</v>
      </c>
      <c r="E15" s="166">
        <v>8</v>
      </c>
      <c r="F15" s="167">
        <v>850</v>
      </c>
      <c r="G15" s="166">
        <f t="shared" si="1"/>
        <v>6800</v>
      </c>
      <c r="H15" s="167"/>
      <c r="I15" s="184"/>
      <c r="J15" s="185"/>
      <c r="K15" s="186"/>
      <c r="L15" s="187">
        <v>850</v>
      </c>
      <c r="M15" s="188">
        <f>L15*E15</f>
        <v>6800</v>
      </c>
      <c r="N15" s="186"/>
      <c r="O15" s="189"/>
      <c r="P15" s="190"/>
      <c r="Q15" s="189"/>
      <c r="R15" s="192"/>
      <c r="S15" s="396">
        <v>2890</v>
      </c>
      <c r="T15" s="397">
        <f t="shared" si="0"/>
        <v>23120</v>
      </c>
      <c r="U15" s="201"/>
      <c r="V15" s="215"/>
      <c r="W15" s="286"/>
      <c r="X15" s="284"/>
      <c r="Y15" s="307"/>
      <c r="Z15" s="322"/>
      <c r="AA15" s="201"/>
      <c r="AB15" s="313"/>
      <c r="AC15" s="416"/>
      <c r="AD15" s="195">
        <v>31.11</v>
      </c>
      <c r="AE15" s="196">
        <f t="shared" si="2"/>
        <v>1820.5572</v>
      </c>
      <c r="AF15" s="197">
        <f t="shared" si="4"/>
        <v>14564.4576</v>
      </c>
    </row>
    <row r="16" spans="1:32" ht="44.25" hidden="1" customHeight="1" x14ac:dyDescent="0.25">
      <c r="A16" s="163">
        <v>10</v>
      </c>
      <c r="B16" s="164" t="s">
        <v>68</v>
      </c>
      <c r="C16" s="164" t="s">
        <v>31</v>
      </c>
      <c r="D16" s="165" t="s">
        <v>8</v>
      </c>
      <c r="E16" s="166">
        <v>14</v>
      </c>
      <c r="F16" s="167">
        <v>85222</v>
      </c>
      <c r="G16" s="166">
        <f t="shared" si="1"/>
        <v>1193108</v>
      </c>
      <c r="H16" s="167"/>
      <c r="I16" s="207">
        <v>89900</v>
      </c>
      <c r="J16" s="199">
        <f>I16*E16</f>
        <v>1258600</v>
      </c>
      <c r="K16" s="201"/>
      <c r="L16" s="202"/>
      <c r="M16" s="194"/>
      <c r="N16" s="203"/>
      <c r="O16" s="204"/>
      <c r="P16" s="205"/>
      <c r="Q16" s="204"/>
      <c r="R16" s="192"/>
      <c r="S16" s="398">
        <v>97470</v>
      </c>
      <c r="T16" s="397">
        <f t="shared" si="0"/>
        <v>1364580</v>
      </c>
      <c r="U16" s="201"/>
      <c r="V16" s="289"/>
      <c r="W16" s="286"/>
      <c r="X16" s="287"/>
      <c r="Y16" s="321"/>
      <c r="Z16" s="322"/>
      <c r="AA16" s="290"/>
      <c r="AB16" s="417"/>
      <c r="AC16" s="416"/>
      <c r="AD16" s="206">
        <v>3114.41</v>
      </c>
      <c r="AE16" s="196">
        <f t="shared" si="2"/>
        <v>182255.2732</v>
      </c>
      <c r="AF16" s="197">
        <f t="shared" si="4"/>
        <v>2551573.8248000001</v>
      </c>
    </row>
    <row r="17" spans="1:32" ht="44.25" hidden="1" customHeight="1" x14ac:dyDescent="0.25">
      <c r="A17" s="163">
        <v>11</v>
      </c>
      <c r="B17" s="163" t="s">
        <v>69</v>
      </c>
      <c r="C17" s="163" t="s">
        <v>32</v>
      </c>
      <c r="D17" s="165" t="s">
        <v>8</v>
      </c>
      <c r="E17" s="166">
        <v>8</v>
      </c>
      <c r="F17" s="167">
        <v>16500</v>
      </c>
      <c r="G17" s="166">
        <f t="shared" si="1"/>
        <v>132000</v>
      </c>
      <c r="H17" s="167"/>
      <c r="I17" s="184"/>
      <c r="J17" s="185"/>
      <c r="K17" s="186"/>
      <c r="L17" s="208">
        <v>16500</v>
      </c>
      <c r="M17" s="209">
        <f>L17*E17</f>
        <v>132000</v>
      </c>
      <c r="N17" s="186"/>
      <c r="O17" s="189">
        <v>20420.43</v>
      </c>
      <c r="P17" s="190">
        <f>O17*E17</f>
        <v>163363.44</v>
      </c>
      <c r="Q17" s="189">
        <v>21500</v>
      </c>
      <c r="R17" s="192">
        <f t="shared" si="3"/>
        <v>172000</v>
      </c>
      <c r="S17" s="396">
        <v>11870</v>
      </c>
      <c r="T17" s="397">
        <f t="shared" si="0"/>
        <v>94960</v>
      </c>
      <c r="U17" s="201"/>
      <c r="V17" s="215"/>
      <c r="W17" s="286"/>
      <c r="X17" s="284"/>
      <c r="Y17" s="307"/>
      <c r="Z17" s="322"/>
      <c r="AA17" s="201"/>
      <c r="AB17" s="313"/>
      <c r="AC17" s="416"/>
      <c r="AD17" s="195">
        <v>465.6</v>
      </c>
      <c r="AE17" s="196">
        <f t="shared" si="2"/>
        <v>27246.912000000004</v>
      </c>
      <c r="AF17" s="197">
        <f t="shared" si="4"/>
        <v>217975.29600000003</v>
      </c>
    </row>
    <row r="18" spans="1:32" ht="44.25" hidden="1" customHeight="1" x14ac:dyDescent="0.25">
      <c r="A18" s="163">
        <v>12</v>
      </c>
      <c r="B18" s="163" t="s">
        <v>70</v>
      </c>
      <c r="C18" s="163" t="s">
        <v>33</v>
      </c>
      <c r="D18" s="165" t="s">
        <v>8</v>
      </c>
      <c r="E18" s="166">
        <v>140</v>
      </c>
      <c r="F18" s="167">
        <v>5600</v>
      </c>
      <c r="G18" s="166">
        <f t="shared" si="1"/>
        <v>784000</v>
      </c>
      <c r="H18" s="167"/>
      <c r="I18" s="184"/>
      <c r="J18" s="185"/>
      <c r="K18" s="186"/>
      <c r="L18" s="187">
        <v>5600</v>
      </c>
      <c r="M18" s="188">
        <f>L18*E18</f>
        <v>784000</v>
      </c>
      <c r="N18" s="186"/>
      <c r="O18" s="189"/>
      <c r="P18" s="190"/>
      <c r="Q18" s="189"/>
      <c r="R18" s="192"/>
      <c r="S18" s="396"/>
      <c r="T18" s="397"/>
      <c r="U18" s="201"/>
      <c r="V18" s="215">
        <v>7490</v>
      </c>
      <c r="W18" s="286">
        <f>V18*E18</f>
        <v>1048600</v>
      </c>
      <c r="X18" s="284"/>
      <c r="Y18" s="307"/>
      <c r="Z18" s="322"/>
      <c r="AA18" s="201"/>
      <c r="AB18" s="313"/>
      <c r="AC18" s="416"/>
      <c r="AD18" s="195"/>
      <c r="AE18" s="196"/>
      <c r="AF18" s="197">
        <f t="shared" si="4"/>
        <v>0</v>
      </c>
    </row>
    <row r="19" spans="1:32" ht="44.25" hidden="1" customHeight="1" x14ac:dyDescent="0.25">
      <c r="A19" s="163">
        <v>13</v>
      </c>
      <c r="B19" s="164" t="s">
        <v>71</v>
      </c>
      <c r="C19" s="164" t="s">
        <v>34</v>
      </c>
      <c r="D19" s="165" t="s">
        <v>8</v>
      </c>
      <c r="E19" s="166">
        <v>6</v>
      </c>
      <c r="F19" s="167">
        <v>4500</v>
      </c>
      <c r="G19" s="166">
        <f t="shared" si="1"/>
        <v>27000</v>
      </c>
      <c r="H19" s="167"/>
      <c r="I19" s="200"/>
      <c r="J19" s="185"/>
      <c r="K19" s="201"/>
      <c r="L19" s="210">
        <v>4500</v>
      </c>
      <c r="M19" s="209">
        <f>L19*E19</f>
        <v>27000</v>
      </c>
      <c r="N19" s="203"/>
      <c r="O19" s="204">
        <v>7430.21</v>
      </c>
      <c r="P19" s="190">
        <f>O19*E19</f>
        <v>44581.26</v>
      </c>
      <c r="Q19" s="189"/>
      <c r="R19" s="192"/>
      <c r="S19" s="398">
        <v>3040</v>
      </c>
      <c r="T19" s="397">
        <f t="shared" ref="T19:T29" si="5">S19*E19</f>
        <v>18240</v>
      </c>
      <c r="U19" s="201"/>
      <c r="V19" s="289"/>
      <c r="W19" s="286"/>
      <c r="X19" s="287"/>
      <c r="Y19" s="321"/>
      <c r="Z19" s="322"/>
      <c r="AA19" s="290"/>
      <c r="AB19" s="417"/>
      <c r="AC19" s="416"/>
      <c r="AD19" s="206"/>
      <c r="AE19" s="196"/>
      <c r="AF19" s="197">
        <f t="shared" si="4"/>
        <v>0</v>
      </c>
    </row>
    <row r="20" spans="1:32" ht="44.25" hidden="1" customHeight="1" x14ac:dyDescent="0.25">
      <c r="A20" s="163">
        <v>14</v>
      </c>
      <c r="B20" s="163" t="s">
        <v>72</v>
      </c>
      <c r="C20" s="163" t="s">
        <v>35</v>
      </c>
      <c r="D20" s="165" t="s">
        <v>8</v>
      </c>
      <c r="E20" s="166">
        <v>140</v>
      </c>
      <c r="F20" s="167">
        <v>540</v>
      </c>
      <c r="G20" s="166">
        <f t="shared" si="1"/>
        <v>75600</v>
      </c>
      <c r="H20" s="167"/>
      <c r="I20" s="184"/>
      <c r="J20" s="185"/>
      <c r="K20" s="186"/>
      <c r="L20" s="208">
        <v>540</v>
      </c>
      <c r="M20" s="209">
        <f>L20*E20</f>
        <v>75600</v>
      </c>
      <c r="N20" s="186"/>
      <c r="O20" s="189"/>
      <c r="P20" s="190"/>
      <c r="Q20" s="189"/>
      <c r="R20" s="192"/>
      <c r="S20" s="396">
        <v>1810</v>
      </c>
      <c r="T20" s="397">
        <f t="shared" si="5"/>
        <v>253400</v>
      </c>
      <c r="U20" s="201"/>
      <c r="V20" s="215"/>
      <c r="W20" s="286"/>
      <c r="X20" s="284"/>
      <c r="Y20" s="307"/>
      <c r="Z20" s="322"/>
      <c r="AA20" s="201"/>
      <c r="AB20" s="313"/>
      <c r="AC20" s="416"/>
      <c r="AD20" s="195">
        <v>9.0299999999999994</v>
      </c>
      <c r="AE20" s="211">
        <f t="shared" si="2"/>
        <v>528.43560000000002</v>
      </c>
      <c r="AF20" s="212">
        <f t="shared" si="4"/>
        <v>73980.983999999997</v>
      </c>
    </row>
    <row r="21" spans="1:32" ht="44.25" customHeight="1" x14ac:dyDescent="0.25">
      <c r="A21" s="163">
        <v>3</v>
      </c>
      <c r="B21" s="163" t="s">
        <v>73</v>
      </c>
      <c r="C21" s="163" t="s">
        <v>36</v>
      </c>
      <c r="D21" s="165" t="s">
        <v>8</v>
      </c>
      <c r="E21" s="166">
        <v>35</v>
      </c>
      <c r="F21" s="167">
        <v>50</v>
      </c>
      <c r="G21" s="166">
        <f t="shared" si="1"/>
        <v>1750</v>
      </c>
      <c r="H21" s="167">
        <v>50</v>
      </c>
      <c r="I21" s="184"/>
      <c r="J21" s="185"/>
      <c r="K21" s="186"/>
      <c r="L21" s="189"/>
      <c r="M21" s="194"/>
      <c r="N21" s="186"/>
      <c r="O21" s="189"/>
      <c r="P21" s="190"/>
      <c r="Q21" s="189"/>
      <c r="R21" s="192"/>
      <c r="S21" s="396">
        <v>27390</v>
      </c>
      <c r="T21" s="397">
        <f t="shared" si="5"/>
        <v>958650</v>
      </c>
      <c r="U21" s="201"/>
      <c r="V21" s="215"/>
      <c r="W21" s="286"/>
      <c r="X21" s="284"/>
      <c r="Y21" s="307">
        <v>47.46</v>
      </c>
      <c r="Z21" s="322">
        <f>Y21*E21</f>
        <v>1661.1000000000001</v>
      </c>
      <c r="AA21" s="201"/>
      <c r="AB21" s="313">
        <v>50</v>
      </c>
      <c r="AC21" s="416">
        <f>AB21*E21</f>
        <v>1750</v>
      </c>
      <c r="AD21" s="195"/>
      <c r="AE21" s="196"/>
      <c r="AF21" s="197">
        <f t="shared" si="4"/>
        <v>0</v>
      </c>
    </row>
    <row r="22" spans="1:32" ht="44.25" hidden="1" customHeight="1" x14ac:dyDescent="0.25">
      <c r="A22" s="163">
        <v>16</v>
      </c>
      <c r="B22" s="164" t="s">
        <v>74</v>
      </c>
      <c r="C22" s="164" t="s">
        <v>37</v>
      </c>
      <c r="D22" s="165" t="s">
        <v>8</v>
      </c>
      <c r="E22" s="166">
        <v>12</v>
      </c>
      <c r="F22" s="167">
        <v>34856</v>
      </c>
      <c r="G22" s="166">
        <f t="shared" si="1"/>
        <v>418272</v>
      </c>
      <c r="H22" s="167"/>
      <c r="I22" s="200">
        <v>37295</v>
      </c>
      <c r="J22" s="185">
        <f>I22*E22</f>
        <v>447540</v>
      </c>
      <c r="K22" s="201"/>
      <c r="L22" s="202"/>
      <c r="M22" s="194"/>
      <c r="N22" s="203"/>
      <c r="O22" s="204"/>
      <c r="P22" s="190"/>
      <c r="Q22" s="189">
        <v>33200</v>
      </c>
      <c r="R22" s="192">
        <f t="shared" si="3"/>
        <v>398400</v>
      </c>
      <c r="S22" s="398">
        <v>28080</v>
      </c>
      <c r="T22" s="397">
        <f t="shared" si="5"/>
        <v>336960</v>
      </c>
      <c r="U22" s="201"/>
      <c r="V22" s="289"/>
      <c r="W22" s="286"/>
      <c r="X22" s="287"/>
      <c r="Y22" s="321"/>
      <c r="Z22" s="322"/>
      <c r="AA22" s="290"/>
      <c r="AB22" s="417"/>
      <c r="AC22" s="416"/>
      <c r="AD22" s="206">
        <v>808.34</v>
      </c>
      <c r="AE22" s="196">
        <f t="shared" si="2"/>
        <v>47304.056800000006</v>
      </c>
      <c r="AF22" s="197">
        <f t="shared" si="4"/>
        <v>567648.68160000001</v>
      </c>
    </row>
    <row r="23" spans="1:32" ht="44.25" hidden="1" customHeight="1" x14ac:dyDescent="0.25">
      <c r="A23" s="163">
        <v>17</v>
      </c>
      <c r="B23" s="163" t="s">
        <v>75</v>
      </c>
      <c r="C23" s="163" t="s">
        <v>38</v>
      </c>
      <c r="D23" s="165" t="s">
        <v>8</v>
      </c>
      <c r="E23" s="166">
        <v>7</v>
      </c>
      <c r="F23" s="167">
        <v>68585</v>
      </c>
      <c r="G23" s="166">
        <f t="shared" si="1"/>
        <v>480095</v>
      </c>
      <c r="H23" s="167"/>
      <c r="I23" s="198">
        <v>68585</v>
      </c>
      <c r="J23" s="199">
        <f>I23*E23</f>
        <v>480095</v>
      </c>
      <c r="K23" s="186"/>
      <c r="L23" s="189"/>
      <c r="M23" s="194"/>
      <c r="N23" s="186"/>
      <c r="O23" s="189"/>
      <c r="P23" s="190"/>
      <c r="Q23" s="189">
        <v>87000</v>
      </c>
      <c r="R23" s="192">
        <f t="shared" si="3"/>
        <v>609000</v>
      </c>
      <c r="S23" s="396">
        <v>90340</v>
      </c>
      <c r="T23" s="397">
        <f t="shared" si="5"/>
        <v>632380</v>
      </c>
      <c r="U23" s="201"/>
      <c r="V23" s="215"/>
      <c r="W23" s="286"/>
      <c r="X23" s="284"/>
      <c r="Y23" s="307"/>
      <c r="Z23" s="322"/>
      <c r="AA23" s="201"/>
      <c r="AB23" s="313"/>
      <c r="AC23" s="416"/>
      <c r="AD23" s="195">
        <v>1783.58</v>
      </c>
      <c r="AE23" s="196">
        <f t="shared" si="2"/>
        <v>104375.10159999999</v>
      </c>
      <c r="AF23" s="197">
        <f t="shared" si="4"/>
        <v>730625.71120000002</v>
      </c>
    </row>
    <row r="24" spans="1:32" ht="44.25" hidden="1" customHeight="1" x14ac:dyDescent="0.25">
      <c r="A24" s="163">
        <v>18</v>
      </c>
      <c r="B24" s="163" t="s">
        <v>76</v>
      </c>
      <c r="C24" s="163" t="s">
        <v>39</v>
      </c>
      <c r="D24" s="165" t="s">
        <v>8</v>
      </c>
      <c r="E24" s="166">
        <v>70</v>
      </c>
      <c r="F24" s="167">
        <v>2160</v>
      </c>
      <c r="G24" s="166">
        <f t="shared" si="1"/>
        <v>151200</v>
      </c>
      <c r="H24" s="167"/>
      <c r="I24" s="184"/>
      <c r="J24" s="185"/>
      <c r="K24" s="186"/>
      <c r="L24" s="187">
        <v>2160</v>
      </c>
      <c r="M24" s="188">
        <f>L24*E24</f>
        <v>151200</v>
      </c>
      <c r="N24" s="186"/>
      <c r="O24" s="189"/>
      <c r="P24" s="190"/>
      <c r="Q24" s="189"/>
      <c r="R24" s="192"/>
      <c r="S24" s="396">
        <v>10860</v>
      </c>
      <c r="T24" s="397">
        <f t="shared" si="5"/>
        <v>760200</v>
      </c>
      <c r="U24" s="201"/>
      <c r="V24" s="215"/>
      <c r="W24" s="286"/>
      <c r="X24" s="284"/>
      <c r="Y24" s="307"/>
      <c r="Z24" s="322"/>
      <c r="AA24" s="201"/>
      <c r="AB24" s="313"/>
      <c r="AC24" s="416"/>
      <c r="AD24" s="195">
        <v>72.680000000000007</v>
      </c>
      <c r="AE24" s="196">
        <f t="shared" si="2"/>
        <v>4253.2336000000005</v>
      </c>
      <c r="AF24" s="197">
        <f t="shared" si="4"/>
        <v>297726.35200000001</v>
      </c>
    </row>
    <row r="25" spans="1:32" ht="37.5" customHeight="1" x14ac:dyDescent="0.25">
      <c r="A25" s="163">
        <v>4</v>
      </c>
      <c r="B25" s="164" t="s">
        <v>77</v>
      </c>
      <c r="C25" s="164" t="s">
        <v>40</v>
      </c>
      <c r="D25" s="165" t="s">
        <v>8</v>
      </c>
      <c r="E25" s="166">
        <v>12</v>
      </c>
      <c r="F25" s="167">
        <v>30500</v>
      </c>
      <c r="G25" s="166">
        <f t="shared" si="1"/>
        <v>366000</v>
      </c>
      <c r="H25" s="167">
        <v>30500</v>
      </c>
      <c r="I25" s="200"/>
      <c r="J25" s="185"/>
      <c r="K25" s="201"/>
      <c r="L25" s="202"/>
      <c r="M25" s="194"/>
      <c r="N25" s="203"/>
      <c r="O25" s="204"/>
      <c r="P25" s="190"/>
      <c r="Q25" s="189"/>
      <c r="R25" s="192"/>
      <c r="S25" s="398">
        <v>39090</v>
      </c>
      <c r="T25" s="397">
        <f t="shared" si="5"/>
        <v>469080</v>
      </c>
      <c r="U25" s="201"/>
      <c r="V25" s="289"/>
      <c r="W25" s="286"/>
      <c r="X25" s="287"/>
      <c r="Y25" s="321">
        <v>28975.42</v>
      </c>
      <c r="Z25" s="322">
        <f>Y25*E25</f>
        <v>347705.04</v>
      </c>
      <c r="AA25" s="290"/>
      <c r="AB25" s="417">
        <v>30500</v>
      </c>
      <c r="AC25" s="416">
        <f>AB25*E25</f>
        <v>366000</v>
      </c>
      <c r="AD25" s="206"/>
      <c r="AE25" s="196"/>
      <c r="AF25" s="197">
        <f t="shared" si="4"/>
        <v>0</v>
      </c>
    </row>
    <row r="26" spans="1:32" ht="30.75" customHeight="1" x14ac:dyDescent="0.25">
      <c r="A26" s="163">
        <v>5</v>
      </c>
      <c r="B26" s="163" t="s">
        <v>78</v>
      </c>
      <c r="C26" s="163" t="s">
        <v>41</v>
      </c>
      <c r="D26" s="165" t="s">
        <v>8</v>
      </c>
      <c r="E26" s="166">
        <v>7</v>
      </c>
      <c r="F26" s="167">
        <v>140000</v>
      </c>
      <c r="G26" s="166">
        <f t="shared" si="1"/>
        <v>980000</v>
      </c>
      <c r="H26" s="167">
        <v>140000</v>
      </c>
      <c r="I26" s="184"/>
      <c r="J26" s="185"/>
      <c r="K26" s="186"/>
      <c r="L26" s="189"/>
      <c r="M26" s="194"/>
      <c r="N26" s="186"/>
      <c r="O26" s="189"/>
      <c r="P26" s="190"/>
      <c r="Q26" s="189"/>
      <c r="R26" s="192"/>
      <c r="S26" s="396">
        <v>83800</v>
      </c>
      <c r="T26" s="397">
        <f t="shared" si="5"/>
        <v>586600</v>
      </c>
      <c r="U26" s="201"/>
      <c r="V26" s="215"/>
      <c r="W26" s="286"/>
      <c r="X26" s="284"/>
      <c r="Y26" s="307">
        <v>133000</v>
      </c>
      <c r="Z26" s="322">
        <f>Y26*E26</f>
        <v>931000</v>
      </c>
      <c r="AA26" s="201"/>
      <c r="AB26" s="313">
        <v>140000</v>
      </c>
      <c r="AC26" s="416">
        <f>AB26*E26</f>
        <v>980000</v>
      </c>
      <c r="AD26" s="195"/>
      <c r="AE26" s="196"/>
      <c r="AF26" s="197">
        <f t="shared" si="4"/>
        <v>0</v>
      </c>
    </row>
    <row r="27" spans="1:32" ht="44.25" hidden="1" customHeight="1" x14ac:dyDescent="0.25">
      <c r="A27" s="163">
        <v>21</v>
      </c>
      <c r="B27" s="163" t="s">
        <v>79</v>
      </c>
      <c r="C27" s="163" t="s">
        <v>42</v>
      </c>
      <c r="D27" s="165" t="s">
        <v>8</v>
      </c>
      <c r="E27" s="166">
        <v>7</v>
      </c>
      <c r="F27" s="167">
        <v>21123</v>
      </c>
      <c r="G27" s="166">
        <f t="shared" si="1"/>
        <v>147861</v>
      </c>
      <c r="H27" s="167"/>
      <c r="I27" s="184">
        <v>69479</v>
      </c>
      <c r="J27" s="185">
        <f>I27*E27</f>
        <v>486353</v>
      </c>
      <c r="K27" s="186"/>
      <c r="L27" s="189"/>
      <c r="M27" s="194"/>
      <c r="N27" s="186"/>
      <c r="O27" s="189"/>
      <c r="P27" s="190"/>
      <c r="Q27" s="189">
        <v>69500</v>
      </c>
      <c r="R27" s="192">
        <f t="shared" si="3"/>
        <v>486500</v>
      </c>
      <c r="S27" s="396">
        <v>38790</v>
      </c>
      <c r="T27" s="397">
        <f t="shared" si="5"/>
        <v>271530</v>
      </c>
      <c r="U27" s="201"/>
      <c r="V27" s="215">
        <v>21123</v>
      </c>
      <c r="W27" s="286">
        <f>V27*E27</f>
        <v>147861</v>
      </c>
      <c r="X27" s="284"/>
      <c r="Y27" s="307"/>
      <c r="Z27" s="322"/>
      <c r="AA27" s="201"/>
      <c r="AB27" s="313"/>
      <c r="AC27" s="416"/>
      <c r="AD27" s="195">
        <v>1368.99</v>
      </c>
      <c r="AE27" s="196">
        <f t="shared" si="2"/>
        <v>80113.294800000003</v>
      </c>
      <c r="AF27" s="197">
        <f t="shared" si="4"/>
        <v>560793.06359999999</v>
      </c>
    </row>
    <row r="28" spans="1:32" ht="44.25" hidden="1" customHeight="1" x14ac:dyDescent="0.25">
      <c r="A28" s="163">
        <v>22</v>
      </c>
      <c r="B28" s="164" t="s">
        <v>80</v>
      </c>
      <c r="C28" s="164" t="s">
        <v>43</v>
      </c>
      <c r="D28" s="165" t="s">
        <v>8</v>
      </c>
      <c r="E28" s="166">
        <v>18</v>
      </c>
      <c r="F28" s="167">
        <v>2050</v>
      </c>
      <c r="G28" s="166">
        <f t="shared" si="1"/>
        <v>36900</v>
      </c>
      <c r="H28" s="167"/>
      <c r="I28" s="200"/>
      <c r="J28" s="185"/>
      <c r="K28" s="201"/>
      <c r="L28" s="213">
        <v>2050</v>
      </c>
      <c r="M28" s="188">
        <f>L28*E28</f>
        <v>36900</v>
      </c>
      <c r="N28" s="203"/>
      <c r="O28" s="204"/>
      <c r="P28" s="190"/>
      <c r="Q28" s="189">
        <v>11000</v>
      </c>
      <c r="R28" s="192">
        <f t="shared" si="3"/>
        <v>198000</v>
      </c>
      <c r="S28" s="398">
        <v>2770</v>
      </c>
      <c r="T28" s="397">
        <f t="shared" si="5"/>
        <v>49860</v>
      </c>
      <c r="U28" s="201"/>
      <c r="V28" s="289"/>
      <c r="W28" s="286"/>
      <c r="X28" s="287"/>
      <c r="Y28" s="321"/>
      <c r="Z28" s="322"/>
      <c r="AA28" s="290"/>
      <c r="AB28" s="417"/>
      <c r="AC28" s="416"/>
      <c r="AD28" s="206">
        <v>116.08</v>
      </c>
      <c r="AE28" s="196">
        <f t="shared" si="2"/>
        <v>6793.0016000000005</v>
      </c>
      <c r="AF28" s="197">
        <f t="shared" si="4"/>
        <v>122274.02880000001</v>
      </c>
    </row>
    <row r="29" spans="1:32" ht="44.25" hidden="1" customHeight="1" x14ac:dyDescent="0.25">
      <c r="A29" s="163">
        <v>23</v>
      </c>
      <c r="B29" s="163" t="s">
        <v>81</v>
      </c>
      <c r="C29" s="163" t="s">
        <v>44</v>
      </c>
      <c r="D29" s="165" t="s">
        <v>8</v>
      </c>
      <c r="E29" s="166">
        <v>12</v>
      </c>
      <c r="F29" s="167">
        <v>39553</v>
      </c>
      <c r="G29" s="166">
        <f t="shared" si="1"/>
        <v>474636</v>
      </c>
      <c r="H29" s="167"/>
      <c r="I29" s="198">
        <v>41926</v>
      </c>
      <c r="J29" s="199">
        <f>I29*E29</f>
        <v>503112</v>
      </c>
      <c r="K29" s="186"/>
      <c r="L29" s="189"/>
      <c r="M29" s="194"/>
      <c r="N29" s="186"/>
      <c r="O29" s="189"/>
      <c r="P29" s="190"/>
      <c r="Q29" s="189">
        <v>43200</v>
      </c>
      <c r="R29" s="192">
        <f t="shared" si="3"/>
        <v>518400</v>
      </c>
      <c r="S29" s="396">
        <v>45610</v>
      </c>
      <c r="T29" s="397">
        <f t="shared" si="5"/>
        <v>547320</v>
      </c>
      <c r="U29" s="201"/>
      <c r="V29" s="215"/>
      <c r="W29" s="286"/>
      <c r="X29" s="284"/>
      <c r="Y29" s="307"/>
      <c r="Z29" s="322"/>
      <c r="AA29" s="201"/>
      <c r="AB29" s="313"/>
      <c r="AC29" s="416"/>
      <c r="AD29" s="195">
        <v>1021.2</v>
      </c>
      <c r="AE29" s="196">
        <f t="shared" si="2"/>
        <v>59760.624000000003</v>
      </c>
      <c r="AF29" s="197">
        <f t="shared" si="4"/>
        <v>717127.48800000001</v>
      </c>
    </row>
    <row r="30" spans="1:32" ht="44.25" hidden="1" customHeight="1" x14ac:dyDescent="0.25">
      <c r="A30" s="163">
        <v>24</v>
      </c>
      <c r="B30" s="163" t="s">
        <v>82</v>
      </c>
      <c r="C30" s="163" t="s">
        <v>45</v>
      </c>
      <c r="D30" s="165" t="s">
        <v>8</v>
      </c>
      <c r="E30" s="166">
        <v>14</v>
      </c>
      <c r="F30" s="167">
        <v>28520</v>
      </c>
      <c r="G30" s="166">
        <f t="shared" si="1"/>
        <v>399280</v>
      </c>
      <c r="H30" s="167"/>
      <c r="I30" s="184">
        <v>21000</v>
      </c>
      <c r="J30" s="185">
        <f>I30*E30</f>
        <v>294000</v>
      </c>
      <c r="K30" s="186"/>
      <c r="L30" s="189"/>
      <c r="M30" s="194"/>
      <c r="N30" s="186"/>
      <c r="O30" s="189"/>
      <c r="P30" s="190"/>
      <c r="Q30" s="189"/>
      <c r="R30" s="192"/>
      <c r="S30" s="396"/>
      <c r="T30" s="397"/>
      <c r="U30" s="201"/>
      <c r="V30" s="215">
        <v>8343</v>
      </c>
      <c r="W30" s="286">
        <f>V30*E30</f>
        <v>116802</v>
      </c>
      <c r="X30" s="284"/>
      <c r="Y30" s="307"/>
      <c r="Z30" s="322"/>
      <c r="AA30" s="201"/>
      <c r="AB30" s="313"/>
      <c r="AC30" s="416"/>
      <c r="AD30" s="195">
        <v>475.64</v>
      </c>
      <c r="AE30" s="196">
        <f t="shared" si="2"/>
        <v>27834.452799999999</v>
      </c>
      <c r="AF30" s="197">
        <f t="shared" si="4"/>
        <v>389682.33919999999</v>
      </c>
    </row>
    <row r="31" spans="1:32" ht="44.25" hidden="1" customHeight="1" x14ac:dyDescent="0.25">
      <c r="A31" s="163">
        <v>25</v>
      </c>
      <c r="B31" s="163" t="s">
        <v>83</v>
      </c>
      <c r="C31" s="163" t="s">
        <v>46</v>
      </c>
      <c r="D31" s="165" t="s">
        <v>8</v>
      </c>
      <c r="E31" s="166">
        <v>7</v>
      </c>
      <c r="F31" s="167">
        <v>109930</v>
      </c>
      <c r="G31" s="166">
        <f t="shared" si="1"/>
        <v>769510</v>
      </c>
      <c r="H31" s="167"/>
      <c r="I31" s="184">
        <v>94500</v>
      </c>
      <c r="J31" s="185">
        <f>I31*E31</f>
        <v>661500</v>
      </c>
      <c r="K31" s="186"/>
      <c r="L31" s="189"/>
      <c r="M31" s="194"/>
      <c r="N31" s="186"/>
      <c r="O31" s="189"/>
      <c r="P31" s="190"/>
      <c r="Q31" s="189">
        <v>47900</v>
      </c>
      <c r="R31" s="192">
        <f t="shared" si="3"/>
        <v>335300</v>
      </c>
      <c r="S31" s="396">
        <v>54580</v>
      </c>
      <c r="T31" s="397">
        <f>S31*E31</f>
        <v>382060</v>
      </c>
      <c r="U31" s="201"/>
      <c r="V31" s="215">
        <v>129472</v>
      </c>
      <c r="W31" s="286">
        <f>V31*E31</f>
        <v>906304</v>
      </c>
      <c r="X31" s="284"/>
      <c r="Y31" s="307"/>
      <c r="Z31" s="322"/>
      <c r="AA31" s="201"/>
      <c r="AB31" s="313"/>
      <c r="AC31" s="416"/>
      <c r="AD31" s="195">
        <v>1725.35</v>
      </c>
      <c r="AE31" s="196">
        <f t="shared" si="2"/>
        <v>100967.482</v>
      </c>
      <c r="AF31" s="197">
        <f t="shared" si="4"/>
        <v>706772.37400000007</v>
      </c>
    </row>
    <row r="32" spans="1:32" ht="44.25" hidden="1" customHeight="1" x14ac:dyDescent="0.25">
      <c r="A32" s="163">
        <v>26</v>
      </c>
      <c r="B32" s="163" t="s">
        <v>84</v>
      </c>
      <c r="C32" s="163" t="s">
        <v>47</v>
      </c>
      <c r="D32" s="165" t="s">
        <v>8</v>
      </c>
      <c r="E32" s="166">
        <v>8</v>
      </c>
      <c r="F32" s="167">
        <v>15900</v>
      </c>
      <c r="G32" s="166">
        <f t="shared" si="1"/>
        <v>127200</v>
      </c>
      <c r="H32" s="167"/>
      <c r="I32" s="184"/>
      <c r="J32" s="185"/>
      <c r="K32" s="186"/>
      <c r="L32" s="208">
        <v>15900</v>
      </c>
      <c r="M32" s="209">
        <f>L32*E32</f>
        <v>127200</v>
      </c>
      <c r="N32" s="186"/>
      <c r="O32" s="187">
        <v>11239.09</v>
      </c>
      <c r="P32" s="214">
        <f>O32*E32</f>
        <v>89912.72</v>
      </c>
      <c r="Q32" s="215">
        <v>20800</v>
      </c>
      <c r="R32" s="192">
        <f t="shared" si="3"/>
        <v>166400</v>
      </c>
      <c r="S32" s="396">
        <v>18040</v>
      </c>
      <c r="T32" s="397">
        <f>S32*E32</f>
        <v>144320</v>
      </c>
      <c r="U32" s="201"/>
      <c r="V32" s="215"/>
      <c r="W32" s="286"/>
      <c r="X32" s="284"/>
      <c r="Y32" s="307"/>
      <c r="Z32" s="322"/>
      <c r="AA32" s="201"/>
      <c r="AB32" s="313"/>
      <c r="AC32" s="416"/>
      <c r="AD32" s="195">
        <v>665.27</v>
      </c>
      <c r="AE32" s="196">
        <f t="shared" si="2"/>
        <v>38931.600400000003</v>
      </c>
      <c r="AF32" s="197">
        <f t="shared" si="4"/>
        <v>311452.80320000002</v>
      </c>
    </row>
    <row r="33" spans="1:32" ht="44.25" hidden="1" customHeight="1" x14ac:dyDescent="0.25">
      <c r="A33" s="163">
        <v>27</v>
      </c>
      <c r="B33" s="164" t="s">
        <v>85</v>
      </c>
      <c r="C33" s="164" t="s">
        <v>48</v>
      </c>
      <c r="D33" s="165" t="s">
        <v>8</v>
      </c>
      <c r="E33" s="166">
        <v>26</v>
      </c>
      <c r="F33" s="167">
        <v>78020.12</v>
      </c>
      <c r="G33" s="166">
        <f t="shared" si="1"/>
        <v>2028523.1199999999</v>
      </c>
      <c r="H33" s="167"/>
      <c r="I33" s="207">
        <v>82000</v>
      </c>
      <c r="J33" s="199">
        <f>I33*E33</f>
        <v>2132000</v>
      </c>
      <c r="K33" s="201"/>
      <c r="L33" s="202"/>
      <c r="M33" s="194"/>
      <c r="N33" s="203"/>
      <c r="O33" s="204"/>
      <c r="P33" s="190"/>
      <c r="Q33" s="189"/>
      <c r="R33" s="192"/>
      <c r="S33" s="398"/>
      <c r="T33" s="397"/>
      <c r="U33" s="201"/>
      <c r="V33" s="289"/>
      <c r="W33" s="286"/>
      <c r="X33" s="287"/>
      <c r="Y33" s="321"/>
      <c r="Z33" s="322"/>
      <c r="AA33" s="290"/>
      <c r="AB33" s="417"/>
      <c r="AC33" s="416"/>
      <c r="AD33" s="206"/>
      <c r="AE33" s="196"/>
      <c r="AF33" s="197">
        <f t="shared" si="4"/>
        <v>0</v>
      </c>
    </row>
    <row r="34" spans="1:32" ht="44.25" hidden="1" customHeight="1" x14ac:dyDescent="0.25">
      <c r="A34" s="163">
        <v>28</v>
      </c>
      <c r="B34" s="163" t="s">
        <v>86</v>
      </c>
      <c r="C34" s="163" t="s">
        <v>49</v>
      </c>
      <c r="D34" s="165" t="s">
        <v>8</v>
      </c>
      <c r="E34" s="166">
        <v>9</v>
      </c>
      <c r="F34" s="167">
        <v>74500</v>
      </c>
      <c r="G34" s="166">
        <f t="shared" si="1"/>
        <v>670500</v>
      </c>
      <c r="H34" s="167"/>
      <c r="I34" s="198">
        <v>73500</v>
      </c>
      <c r="J34" s="199">
        <f>I34*E34</f>
        <v>661500</v>
      </c>
      <c r="K34" s="186"/>
      <c r="L34" s="189"/>
      <c r="M34" s="194"/>
      <c r="N34" s="186"/>
      <c r="O34" s="189"/>
      <c r="P34" s="190"/>
      <c r="Q34" s="189">
        <v>53300</v>
      </c>
      <c r="R34" s="192">
        <f t="shared" si="3"/>
        <v>479700</v>
      </c>
      <c r="S34" s="396">
        <v>90020</v>
      </c>
      <c r="T34" s="397">
        <f t="shared" ref="T34:T39" si="6">S34*E34</f>
        <v>810180</v>
      </c>
      <c r="U34" s="201"/>
      <c r="V34" s="215">
        <v>123290</v>
      </c>
      <c r="W34" s="286">
        <f>V34*E34</f>
        <v>1109610</v>
      </c>
      <c r="X34" s="284"/>
      <c r="Y34" s="307"/>
      <c r="Z34" s="322"/>
      <c r="AA34" s="201"/>
      <c r="AB34" s="313"/>
      <c r="AC34" s="416"/>
      <c r="AD34" s="195">
        <v>1694.21</v>
      </c>
      <c r="AE34" s="196">
        <f t="shared" si="2"/>
        <v>99145.169200000004</v>
      </c>
      <c r="AF34" s="197">
        <f t="shared" si="4"/>
        <v>892306.52280000004</v>
      </c>
    </row>
    <row r="35" spans="1:32" ht="44.25" hidden="1" customHeight="1" x14ac:dyDescent="0.25">
      <c r="A35" s="163">
        <v>29</v>
      </c>
      <c r="B35" s="163" t="s">
        <v>87</v>
      </c>
      <c r="C35" s="163" t="s">
        <v>50</v>
      </c>
      <c r="D35" s="165" t="s">
        <v>8</v>
      </c>
      <c r="E35" s="166">
        <v>100</v>
      </c>
      <c r="F35" s="167">
        <v>1181.28</v>
      </c>
      <c r="G35" s="166">
        <f t="shared" si="1"/>
        <v>118128</v>
      </c>
      <c r="H35" s="167"/>
      <c r="I35" s="184"/>
      <c r="J35" s="185"/>
      <c r="K35" s="186"/>
      <c r="L35" s="187">
        <v>800</v>
      </c>
      <c r="M35" s="188">
        <f>L35*E35</f>
        <v>80000</v>
      </c>
      <c r="N35" s="186"/>
      <c r="O35" s="189"/>
      <c r="P35" s="190"/>
      <c r="Q35" s="189"/>
      <c r="R35" s="192"/>
      <c r="S35" s="396">
        <v>1020</v>
      </c>
      <c r="T35" s="397">
        <f t="shared" si="6"/>
        <v>102000</v>
      </c>
      <c r="U35" s="201"/>
      <c r="V35" s="215"/>
      <c r="W35" s="286"/>
      <c r="X35" s="284"/>
      <c r="Y35" s="307"/>
      <c r="Z35" s="322"/>
      <c r="AA35" s="201"/>
      <c r="AB35" s="313"/>
      <c r="AC35" s="416"/>
      <c r="AD35" s="195">
        <v>7.34</v>
      </c>
      <c r="AE35" s="196">
        <f t="shared" si="2"/>
        <v>429.53680000000003</v>
      </c>
      <c r="AF35" s="197">
        <f t="shared" si="4"/>
        <v>42953.68</v>
      </c>
    </row>
    <row r="36" spans="1:32" ht="44.25" hidden="1" customHeight="1" x14ac:dyDescent="0.25">
      <c r="A36" s="163">
        <v>30</v>
      </c>
      <c r="B36" s="164" t="s">
        <v>88</v>
      </c>
      <c r="C36" s="164" t="s">
        <v>51</v>
      </c>
      <c r="D36" s="165" t="s">
        <v>8</v>
      </c>
      <c r="E36" s="166">
        <v>14</v>
      </c>
      <c r="F36" s="167">
        <v>57436</v>
      </c>
      <c r="G36" s="166">
        <f t="shared" si="1"/>
        <v>804104</v>
      </c>
      <c r="H36" s="167"/>
      <c r="I36" s="200">
        <v>60882</v>
      </c>
      <c r="J36" s="185">
        <f>I36*E36</f>
        <v>852348</v>
      </c>
      <c r="K36" s="201"/>
      <c r="L36" s="202"/>
      <c r="M36" s="194"/>
      <c r="N36" s="203"/>
      <c r="O36" s="204"/>
      <c r="P36" s="190"/>
      <c r="Q36" s="189">
        <v>66800</v>
      </c>
      <c r="R36" s="192">
        <f t="shared" si="3"/>
        <v>935200</v>
      </c>
      <c r="S36" s="398">
        <v>57520</v>
      </c>
      <c r="T36" s="397">
        <f t="shared" si="6"/>
        <v>805280</v>
      </c>
      <c r="U36" s="201"/>
      <c r="V36" s="289"/>
      <c r="W36" s="286"/>
      <c r="X36" s="287"/>
      <c r="Y36" s="321"/>
      <c r="Z36" s="322"/>
      <c r="AA36" s="290"/>
      <c r="AB36" s="417"/>
      <c r="AC36" s="416"/>
      <c r="AD36" s="206">
        <v>1215.92</v>
      </c>
      <c r="AE36" s="196">
        <f t="shared" si="2"/>
        <v>71155.638400000011</v>
      </c>
      <c r="AF36" s="197">
        <f t="shared" si="4"/>
        <v>996178.93760000018</v>
      </c>
    </row>
    <row r="37" spans="1:32" ht="44.25" hidden="1" customHeight="1" x14ac:dyDescent="0.25">
      <c r="A37" s="163">
        <v>31</v>
      </c>
      <c r="B37" s="163" t="s">
        <v>89</v>
      </c>
      <c r="C37" s="163" t="s">
        <v>52</v>
      </c>
      <c r="D37" s="165" t="s">
        <v>8</v>
      </c>
      <c r="E37" s="166">
        <v>30</v>
      </c>
      <c r="F37" s="167">
        <v>17000</v>
      </c>
      <c r="G37" s="166">
        <f t="shared" si="1"/>
        <v>510000</v>
      </c>
      <c r="H37" s="167"/>
      <c r="I37" s="184"/>
      <c r="J37" s="185"/>
      <c r="K37" s="186"/>
      <c r="L37" s="187">
        <v>17000</v>
      </c>
      <c r="M37" s="188">
        <f>L37*E37</f>
        <v>510000</v>
      </c>
      <c r="N37" s="186"/>
      <c r="O37" s="189">
        <v>24050.97</v>
      </c>
      <c r="P37" s="190">
        <f>O37*E37</f>
        <v>721529.10000000009</v>
      </c>
      <c r="Q37" s="189"/>
      <c r="R37" s="192"/>
      <c r="S37" s="396">
        <v>29410</v>
      </c>
      <c r="T37" s="397">
        <f t="shared" si="6"/>
        <v>882300</v>
      </c>
      <c r="U37" s="201"/>
      <c r="V37" s="215">
        <v>21692</v>
      </c>
      <c r="W37" s="286">
        <f>V37*E37</f>
        <v>650760</v>
      </c>
      <c r="X37" s="284"/>
      <c r="Y37" s="307"/>
      <c r="Z37" s="322"/>
      <c r="AA37" s="201"/>
      <c r="AB37" s="313"/>
      <c r="AC37" s="416"/>
      <c r="AD37" s="195">
        <v>812.42</v>
      </c>
      <c r="AE37" s="196">
        <f t="shared" si="2"/>
        <v>47542.818400000004</v>
      </c>
      <c r="AF37" s="197">
        <f t="shared" si="4"/>
        <v>1426284.5520000001</v>
      </c>
    </row>
    <row r="38" spans="1:32" ht="50.25" customHeight="1" thickBot="1" x14ac:dyDescent="0.3">
      <c r="A38" s="163">
        <v>6</v>
      </c>
      <c r="B38" s="163" t="s">
        <v>90</v>
      </c>
      <c r="C38" s="163" t="s">
        <v>53</v>
      </c>
      <c r="D38" s="165" t="s">
        <v>8</v>
      </c>
      <c r="E38" s="166">
        <v>12</v>
      </c>
      <c r="F38" s="167">
        <v>26500</v>
      </c>
      <c r="G38" s="166">
        <f t="shared" si="1"/>
        <v>318000</v>
      </c>
      <c r="H38" s="167">
        <v>26500</v>
      </c>
      <c r="I38" s="184"/>
      <c r="J38" s="185"/>
      <c r="K38" s="186"/>
      <c r="L38" s="189"/>
      <c r="M38" s="194"/>
      <c r="N38" s="186"/>
      <c r="O38" s="189"/>
      <c r="P38" s="190"/>
      <c r="Q38" s="189"/>
      <c r="R38" s="192"/>
      <c r="S38" s="396">
        <v>35660</v>
      </c>
      <c r="T38" s="397">
        <f t="shared" si="6"/>
        <v>427920</v>
      </c>
      <c r="U38" s="201"/>
      <c r="V38" s="215"/>
      <c r="W38" s="286"/>
      <c r="X38" s="284"/>
      <c r="Y38" s="307">
        <v>25175.42</v>
      </c>
      <c r="Z38" s="322">
        <f>Y38*E38</f>
        <v>302105.03999999998</v>
      </c>
      <c r="AA38" s="201"/>
      <c r="AB38" s="313">
        <v>26500</v>
      </c>
      <c r="AC38" s="416">
        <f>AB38*E38</f>
        <v>318000</v>
      </c>
      <c r="AD38" s="195"/>
      <c r="AE38" s="196"/>
      <c r="AF38" s="197">
        <f t="shared" si="4"/>
        <v>0</v>
      </c>
    </row>
    <row r="39" spans="1:32" ht="44.25" hidden="1" customHeight="1" x14ac:dyDescent="0.25">
      <c r="A39" s="163">
        <v>33</v>
      </c>
      <c r="B39" s="164" t="s">
        <v>91</v>
      </c>
      <c r="C39" s="164" t="s">
        <v>54</v>
      </c>
      <c r="D39" s="165" t="s">
        <v>8</v>
      </c>
      <c r="E39" s="166">
        <v>7</v>
      </c>
      <c r="F39" s="167">
        <v>42400</v>
      </c>
      <c r="G39" s="166">
        <f t="shared" si="1"/>
        <v>296800</v>
      </c>
      <c r="H39" s="167"/>
      <c r="I39" s="207">
        <v>44944</v>
      </c>
      <c r="J39" s="199">
        <f>I39*E39</f>
        <v>314608</v>
      </c>
      <c r="K39" s="201"/>
      <c r="L39" s="202"/>
      <c r="M39" s="194"/>
      <c r="N39" s="203"/>
      <c r="O39" s="204"/>
      <c r="P39" s="205"/>
      <c r="Q39" s="204">
        <v>48400</v>
      </c>
      <c r="R39" s="192">
        <f t="shared" si="3"/>
        <v>338800</v>
      </c>
      <c r="S39" s="398">
        <v>49970</v>
      </c>
      <c r="T39" s="397">
        <f t="shared" si="6"/>
        <v>349790</v>
      </c>
      <c r="U39" s="201"/>
      <c r="V39" s="289"/>
      <c r="W39" s="286"/>
      <c r="X39" s="287"/>
      <c r="Y39" s="321"/>
      <c r="Z39" s="322"/>
      <c r="AA39" s="290"/>
      <c r="AB39" s="417"/>
      <c r="AC39" s="416"/>
      <c r="AD39" s="206">
        <v>1263.43</v>
      </c>
      <c r="AE39" s="196">
        <f t="shared" si="2"/>
        <v>73935.923600000009</v>
      </c>
      <c r="AF39" s="197">
        <f t="shared" si="4"/>
        <v>517551.46520000009</v>
      </c>
    </row>
    <row r="40" spans="1:32" ht="44.25" hidden="1" customHeight="1" x14ac:dyDescent="0.25">
      <c r="A40" s="163">
        <v>34</v>
      </c>
      <c r="B40" s="163" t="s">
        <v>92</v>
      </c>
      <c r="C40" s="163" t="s">
        <v>55</v>
      </c>
      <c r="D40" s="165" t="s">
        <v>8</v>
      </c>
      <c r="E40" s="166">
        <v>1200</v>
      </c>
      <c r="F40" s="167">
        <v>3860</v>
      </c>
      <c r="G40" s="166">
        <f t="shared" si="1"/>
        <v>4632000</v>
      </c>
      <c r="H40" s="167"/>
      <c r="I40" s="184">
        <v>5000</v>
      </c>
      <c r="J40" s="185">
        <f>I40*E40</f>
        <v>6000000</v>
      </c>
      <c r="K40" s="186"/>
      <c r="L40" s="187">
        <v>3860</v>
      </c>
      <c r="M40" s="188">
        <f>L40*E40</f>
        <v>4632000</v>
      </c>
      <c r="N40" s="186"/>
      <c r="O40" s="189"/>
      <c r="P40" s="190"/>
      <c r="Q40" s="189">
        <v>4800</v>
      </c>
      <c r="R40" s="192">
        <f t="shared" si="3"/>
        <v>5760000</v>
      </c>
      <c r="S40" s="396"/>
      <c r="T40" s="397">
        <f>SUM(T10:T39)</f>
        <v>12524870</v>
      </c>
      <c r="U40" s="201"/>
      <c r="V40" s="215"/>
      <c r="W40" s="286"/>
      <c r="X40" s="284"/>
      <c r="Y40" s="307"/>
      <c r="Z40" s="322"/>
      <c r="AA40" s="201"/>
      <c r="AB40" s="313"/>
      <c r="AC40" s="416"/>
      <c r="AD40" s="195">
        <v>80.83</v>
      </c>
      <c r="AE40" s="196">
        <f t="shared" si="2"/>
        <v>4730.1716000000006</v>
      </c>
      <c r="AF40" s="197">
        <f t="shared" si="4"/>
        <v>5676205.9200000009</v>
      </c>
    </row>
    <row r="41" spans="1:32" ht="44.25" hidden="1" customHeight="1" x14ac:dyDescent="0.25">
      <c r="A41" s="163">
        <v>35</v>
      </c>
      <c r="B41" s="163" t="s">
        <v>93</v>
      </c>
      <c r="C41" s="163" t="s">
        <v>56</v>
      </c>
      <c r="D41" s="165" t="s">
        <v>8</v>
      </c>
      <c r="E41" s="166">
        <v>14</v>
      </c>
      <c r="F41" s="167">
        <v>124863</v>
      </c>
      <c r="G41" s="166">
        <f t="shared" si="1"/>
        <v>1748082</v>
      </c>
      <c r="H41" s="167"/>
      <c r="I41" s="184">
        <v>108700</v>
      </c>
      <c r="J41" s="185">
        <f>I41*E41</f>
        <v>1521800</v>
      </c>
      <c r="K41" s="186"/>
      <c r="L41" s="189"/>
      <c r="M41" s="194"/>
      <c r="N41" s="186"/>
      <c r="O41" s="189"/>
      <c r="P41" s="190"/>
      <c r="Q41" s="189">
        <v>74800</v>
      </c>
      <c r="R41" s="192">
        <f t="shared" si="3"/>
        <v>1047200</v>
      </c>
      <c r="S41" s="396">
        <v>72460</v>
      </c>
      <c r="T41" s="397">
        <f>S41*E41</f>
        <v>1014440</v>
      </c>
      <c r="U41" s="201"/>
      <c r="V41" s="215"/>
      <c r="W41" s="286"/>
      <c r="X41" s="284"/>
      <c r="Y41" s="307"/>
      <c r="Z41" s="322"/>
      <c r="AA41" s="201"/>
      <c r="AB41" s="313"/>
      <c r="AC41" s="416"/>
      <c r="AD41" s="195">
        <v>2014.43</v>
      </c>
      <c r="AE41" s="196">
        <f t="shared" si="2"/>
        <v>117884.44360000001</v>
      </c>
      <c r="AF41" s="197">
        <f t="shared" si="4"/>
        <v>1650382.2104000002</v>
      </c>
    </row>
    <row r="42" spans="1:32" ht="44.25" hidden="1" customHeight="1" x14ac:dyDescent="0.25">
      <c r="A42" s="163">
        <v>36</v>
      </c>
      <c r="B42" s="164" t="s">
        <v>94</v>
      </c>
      <c r="C42" s="164" t="s">
        <v>57</v>
      </c>
      <c r="D42" s="165" t="s">
        <v>8</v>
      </c>
      <c r="E42" s="166">
        <v>300</v>
      </c>
      <c r="F42" s="167">
        <v>2160</v>
      </c>
      <c r="G42" s="166">
        <f t="shared" si="1"/>
        <v>648000</v>
      </c>
      <c r="H42" s="167"/>
      <c r="I42" s="200">
        <v>3500</v>
      </c>
      <c r="J42" s="185">
        <f>I42*E42</f>
        <v>1050000</v>
      </c>
      <c r="K42" s="201"/>
      <c r="L42" s="213">
        <v>2160</v>
      </c>
      <c r="M42" s="188">
        <f>L42*E42</f>
        <v>648000</v>
      </c>
      <c r="N42" s="203"/>
      <c r="O42" s="204"/>
      <c r="P42" s="205"/>
      <c r="Q42" s="204">
        <v>3600</v>
      </c>
      <c r="R42" s="192">
        <f t="shared" si="3"/>
        <v>1080000</v>
      </c>
      <c r="S42" s="398">
        <v>2990</v>
      </c>
      <c r="T42" s="397">
        <f>S42*E42</f>
        <v>897000</v>
      </c>
      <c r="U42" s="201"/>
      <c r="V42" s="289"/>
      <c r="W42" s="286"/>
      <c r="X42" s="287"/>
      <c r="Y42" s="321"/>
      <c r="Z42" s="322"/>
      <c r="AA42" s="290"/>
      <c r="AB42" s="417"/>
      <c r="AC42" s="416"/>
      <c r="AD42" s="206">
        <v>2160</v>
      </c>
      <c r="AE42" s="196">
        <f t="shared" si="2"/>
        <v>126403.20000000001</v>
      </c>
      <c r="AF42" s="197">
        <f t="shared" si="4"/>
        <v>37920960</v>
      </c>
    </row>
    <row r="43" spans="1:32" ht="44.25" hidden="1" customHeight="1" thickBot="1" x14ac:dyDescent="0.3">
      <c r="A43" s="216">
        <v>37</v>
      </c>
      <c r="B43" s="216" t="s">
        <v>95</v>
      </c>
      <c r="C43" s="216" t="s">
        <v>58</v>
      </c>
      <c r="D43" s="217" t="s">
        <v>8</v>
      </c>
      <c r="E43" s="218">
        <v>70</v>
      </c>
      <c r="F43" s="219">
        <v>2050</v>
      </c>
      <c r="G43" s="220">
        <f t="shared" si="1"/>
        <v>143500</v>
      </c>
      <c r="H43" s="219"/>
      <c r="I43" s="221"/>
      <c r="J43" s="222"/>
      <c r="K43" s="223"/>
      <c r="L43" s="224">
        <v>2050</v>
      </c>
      <c r="M43" s="225">
        <f>L43*E43</f>
        <v>143500</v>
      </c>
      <c r="N43" s="223"/>
      <c r="O43" s="226"/>
      <c r="P43" s="227"/>
      <c r="Q43" s="228"/>
      <c r="R43" s="229"/>
      <c r="S43" s="399"/>
      <c r="T43" s="400"/>
      <c r="U43" s="370"/>
      <c r="V43" s="371"/>
      <c r="W43" s="372"/>
      <c r="X43" s="373"/>
      <c r="Y43" s="326"/>
      <c r="Z43" s="409"/>
      <c r="AA43" s="370"/>
      <c r="AB43" s="418"/>
      <c r="AC43" s="419"/>
      <c r="AD43" s="232">
        <v>54.53</v>
      </c>
      <c r="AE43" s="233">
        <f t="shared" si="2"/>
        <v>3191.0956000000001</v>
      </c>
      <c r="AF43" s="234">
        <f t="shared" si="4"/>
        <v>223376.69200000001</v>
      </c>
    </row>
    <row r="44" spans="1:32" ht="23.25" customHeight="1" thickBot="1" x14ac:dyDescent="0.3">
      <c r="A44" s="511" t="s">
        <v>3</v>
      </c>
      <c r="B44" s="512"/>
      <c r="C44" s="512"/>
      <c r="D44" s="512"/>
      <c r="E44" s="512"/>
      <c r="F44" s="374"/>
      <c r="G44" s="273">
        <v>1711250</v>
      </c>
      <c r="H44" s="374"/>
      <c r="I44" s="374">
        <v>967264</v>
      </c>
      <c r="J44" s="268">
        <v>18181330</v>
      </c>
      <c r="K44" s="268"/>
      <c r="L44" s="268">
        <f>SUM(L7:L43)</f>
        <v>77720</v>
      </c>
      <c r="M44" s="268">
        <v>7744200</v>
      </c>
      <c r="N44" s="374"/>
      <c r="O44" s="268">
        <v>63141</v>
      </c>
      <c r="P44" s="268">
        <v>1019387</v>
      </c>
      <c r="Q44" s="381">
        <v>804800</v>
      </c>
      <c r="R44" s="381">
        <v>14373300</v>
      </c>
      <c r="S44" s="401"/>
      <c r="T44" s="402">
        <v>2837470</v>
      </c>
      <c r="U44" s="374"/>
      <c r="V44" s="268"/>
      <c r="W44" s="374"/>
      <c r="X44" s="273"/>
      <c r="Y44" s="329"/>
      <c r="Z44" s="410">
        <v>1625590.9</v>
      </c>
      <c r="AA44" s="273"/>
      <c r="AB44" s="235"/>
      <c r="AC44" s="238">
        <v>1711250</v>
      </c>
      <c r="AD44" s="238"/>
      <c r="AE44" s="238">
        <f>SUM(AE7:AE43)</f>
        <v>1588944.4031999998</v>
      </c>
      <c r="AF44" s="238">
        <f>SUM(AF7:AF43)</f>
        <v>60481806.924000002</v>
      </c>
    </row>
    <row r="45" spans="1:32" ht="31.5" hidden="1" customHeight="1" thickBot="1" x14ac:dyDescent="0.3">
      <c r="A45" s="384"/>
      <c r="B45" s="384"/>
      <c r="C45" s="384"/>
      <c r="D45" s="384"/>
      <c r="E45" s="384"/>
      <c r="F45" s="385"/>
      <c r="G45" s="386"/>
      <c r="H45" s="374"/>
      <c r="I45" s="387"/>
      <c r="J45" s="385"/>
      <c r="K45" s="385"/>
      <c r="L45" s="385"/>
      <c r="M45" s="385"/>
      <c r="N45" s="385"/>
      <c r="O45" s="385"/>
      <c r="P45" s="385"/>
      <c r="Q45" s="385"/>
      <c r="R45" s="385"/>
      <c r="S45" s="423"/>
      <c r="T45" s="423"/>
      <c r="U45" s="385"/>
      <c r="V45" s="385"/>
      <c r="W45" s="385"/>
      <c r="X45" s="385"/>
      <c r="Y45" s="385"/>
      <c r="Z45" s="385"/>
      <c r="AA45" s="385"/>
      <c r="AB45" s="423"/>
      <c r="AC45" s="423"/>
      <c r="AD45" s="240"/>
      <c r="AE45" s="240"/>
      <c r="AF45" s="240"/>
    </row>
    <row r="46" spans="1:32" ht="15.75" customHeight="1" thickBot="1" x14ac:dyDescent="0.3">
      <c r="A46" s="524" t="s">
        <v>111</v>
      </c>
      <c r="B46" s="525"/>
      <c r="C46" s="525"/>
      <c r="D46" s="525"/>
      <c r="E46" s="525"/>
      <c r="F46" s="525"/>
      <c r="G46" s="525"/>
      <c r="H46" s="525"/>
      <c r="I46" s="422"/>
      <c r="J46" s="422"/>
      <c r="K46" s="422"/>
      <c r="L46" s="422"/>
      <c r="M46" s="422"/>
      <c r="N46" s="422"/>
      <c r="O46" s="422"/>
      <c r="P46" s="422"/>
      <c r="Q46" s="422"/>
      <c r="R46" s="422"/>
      <c r="S46" s="522" t="s">
        <v>128</v>
      </c>
      <c r="T46" s="523"/>
      <c r="U46" s="422"/>
      <c r="V46" s="422"/>
      <c r="W46" s="422"/>
      <c r="X46" s="422"/>
      <c r="Y46" s="522" t="s">
        <v>128</v>
      </c>
      <c r="Z46" s="523"/>
      <c r="AA46" s="422"/>
      <c r="AB46" s="522" t="s">
        <v>128</v>
      </c>
      <c r="AC46" s="523"/>
      <c r="AD46" s="242"/>
      <c r="AE46" s="243"/>
      <c r="AF46" s="243"/>
    </row>
    <row r="47" spans="1:32" ht="31.5" hidden="1" customHeight="1" x14ac:dyDescent="0.25">
      <c r="A47" s="244">
        <v>1</v>
      </c>
      <c r="B47" s="245" t="s">
        <v>59</v>
      </c>
      <c r="C47" s="245" t="s">
        <v>22</v>
      </c>
      <c r="D47" s="246" t="s">
        <v>8</v>
      </c>
      <c r="E47" s="247">
        <v>14</v>
      </c>
      <c r="F47" s="248">
        <v>35200</v>
      </c>
      <c r="G47" s="247">
        <f>E47*F47</f>
        <v>492800</v>
      </c>
      <c r="H47" s="248"/>
      <c r="I47" s="168">
        <v>35500</v>
      </c>
      <c r="J47" s="169">
        <f>I47*E47</f>
        <v>497000</v>
      </c>
      <c r="K47" s="170"/>
      <c r="L47" s="171"/>
      <c r="M47" s="169"/>
      <c r="N47" s="172"/>
      <c r="O47" s="173"/>
      <c r="P47" s="176"/>
      <c r="Q47" s="175">
        <v>37200</v>
      </c>
      <c r="R47" s="176">
        <f>Q47*E47</f>
        <v>520800</v>
      </c>
      <c r="S47" s="249">
        <v>32550</v>
      </c>
      <c r="T47" s="178">
        <f t="shared" ref="T47:T57" si="7">S47*E47</f>
        <v>455700</v>
      </c>
      <c r="U47" s="170"/>
      <c r="V47" s="179"/>
      <c r="W47" s="180"/>
      <c r="X47" s="181"/>
      <c r="Y47" s="179"/>
      <c r="Z47" s="180"/>
      <c r="AA47" s="181"/>
      <c r="AB47" s="179"/>
      <c r="AC47" s="180"/>
      <c r="AD47" s="182">
        <v>964.62</v>
      </c>
      <c r="AE47" s="183">
        <f>AD47*58.52</f>
        <v>56449.562400000003</v>
      </c>
      <c r="AF47" s="181">
        <f>AE47*E47</f>
        <v>790293.87360000005</v>
      </c>
    </row>
    <row r="48" spans="1:32" ht="31.5" hidden="1" customHeight="1" x14ac:dyDescent="0.25">
      <c r="A48" s="195">
        <v>2</v>
      </c>
      <c r="B48" s="163" t="s">
        <v>60</v>
      </c>
      <c r="C48" s="163" t="s">
        <v>23</v>
      </c>
      <c r="D48" s="165" t="s">
        <v>8</v>
      </c>
      <c r="E48" s="166">
        <v>300</v>
      </c>
      <c r="F48" s="167">
        <v>540</v>
      </c>
      <c r="G48" s="166">
        <f t="shared" ref="G48:G83" si="8">E48*F48</f>
        <v>162000</v>
      </c>
      <c r="H48" s="250"/>
      <c r="I48" s="184"/>
      <c r="J48" s="185"/>
      <c r="K48" s="186"/>
      <c r="L48" s="187">
        <v>540</v>
      </c>
      <c r="M48" s="188">
        <f>L48*E48</f>
        <v>162000</v>
      </c>
      <c r="N48" s="186"/>
      <c r="O48" s="189"/>
      <c r="P48" s="194"/>
      <c r="Q48" s="191"/>
      <c r="R48" s="192"/>
      <c r="S48" s="189">
        <v>3030</v>
      </c>
      <c r="T48" s="185">
        <f t="shared" si="7"/>
        <v>909000</v>
      </c>
      <c r="U48" s="186"/>
      <c r="V48" s="189"/>
      <c r="W48" s="193"/>
      <c r="X48" s="194"/>
      <c r="Y48" s="189"/>
      <c r="Z48" s="193"/>
      <c r="AA48" s="194"/>
      <c r="AB48" s="189"/>
      <c r="AC48" s="193"/>
      <c r="AD48" s="195">
        <v>36.08</v>
      </c>
      <c r="AE48" s="196">
        <f t="shared" ref="AE48:AE49" si="9">AD48*58.52</f>
        <v>2111.4016000000001</v>
      </c>
      <c r="AF48" s="197">
        <f>AE48*E48</f>
        <v>633420.4800000001</v>
      </c>
    </row>
    <row r="49" spans="1:32" ht="31.5" hidden="1" customHeight="1" x14ac:dyDescent="0.25">
      <c r="A49" s="195">
        <v>3</v>
      </c>
      <c r="B49" s="163" t="s">
        <v>61</v>
      </c>
      <c r="C49" s="163" t="s">
        <v>24</v>
      </c>
      <c r="D49" s="165" t="s">
        <v>8</v>
      </c>
      <c r="E49" s="166">
        <v>14</v>
      </c>
      <c r="F49" s="167">
        <v>32401</v>
      </c>
      <c r="G49" s="166">
        <f t="shared" si="8"/>
        <v>453614</v>
      </c>
      <c r="H49" s="167"/>
      <c r="I49" s="184">
        <v>29132</v>
      </c>
      <c r="J49" s="185">
        <f>I49*E49</f>
        <v>407848</v>
      </c>
      <c r="K49" s="186"/>
      <c r="L49" s="189"/>
      <c r="M49" s="194"/>
      <c r="N49" s="186"/>
      <c r="O49" s="189"/>
      <c r="P49" s="194"/>
      <c r="Q49" s="189">
        <v>29600</v>
      </c>
      <c r="R49" s="192">
        <f t="shared" ref="R49" si="10">Q49*E49</f>
        <v>414400</v>
      </c>
      <c r="S49" s="382">
        <v>21330</v>
      </c>
      <c r="T49" s="369">
        <f t="shared" si="7"/>
        <v>298620</v>
      </c>
      <c r="U49" s="186"/>
      <c r="V49" s="189"/>
      <c r="W49" s="193"/>
      <c r="X49" s="194"/>
      <c r="Y49" s="189"/>
      <c r="Z49" s="193"/>
      <c r="AA49" s="194"/>
      <c r="AB49" s="376"/>
      <c r="AC49" s="231"/>
      <c r="AD49" s="195">
        <v>702.79</v>
      </c>
      <c r="AE49" s="196">
        <f t="shared" si="9"/>
        <v>41127.270799999998</v>
      </c>
      <c r="AF49" s="197">
        <f>AE49*E49</f>
        <v>575781.79119999998</v>
      </c>
    </row>
    <row r="50" spans="1:32" ht="31.5" customHeight="1" x14ac:dyDescent="0.25">
      <c r="A50" s="195">
        <v>1</v>
      </c>
      <c r="B50" s="164" t="s">
        <v>62</v>
      </c>
      <c r="C50" s="164" t="s">
        <v>25</v>
      </c>
      <c r="D50" s="165" t="s">
        <v>8</v>
      </c>
      <c r="E50" s="166">
        <v>7</v>
      </c>
      <c r="F50" s="167">
        <v>4500</v>
      </c>
      <c r="G50" s="166">
        <f t="shared" si="8"/>
        <v>31500</v>
      </c>
      <c r="H50" s="167">
        <v>4500</v>
      </c>
      <c r="I50" s="200"/>
      <c r="J50" s="185"/>
      <c r="K50" s="201"/>
      <c r="L50" s="202"/>
      <c r="M50" s="194"/>
      <c r="N50" s="203"/>
      <c r="O50" s="204"/>
      <c r="P50" s="192"/>
      <c r="Q50" s="204"/>
      <c r="R50" s="192"/>
      <c r="S50" s="394">
        <v>37660</v>
      </c>
      <c r="T50" s="395">
        <f t="shared" si="7"/>
        <v>263620</v>
      </c>
      <c r="U50" s="201"/>
      <c r="V50" s="289"/>
      <c r="W50" s="291"/>
      <c r="X50" s="287"/>
      <c r="Y50" s="321">
        <v>4257.42</v>
      </c>
      <c r="Z50" s="367">
        <f>Y50*E50</f>
        <v>29801.940000000002</v>
      </c>
      <c r="AA50" s="287"/>
      <c r="AB50" s="414">
        <v>4500</v>
      </c>
      <c r="AC50" s="415">
        <f>AB50*E50</f>
        <v>31500</v>
      </c>
      <c r="AD50" s="206"/>
      <c r="AE50" s="196"/>
      <c r="AF50" s="197"/>
    </row>
    <row r="51" spans="1:32" ht="31.5" hidden="1" customHeight="1" x14ac:dyDescent="0.25">
      <c r="A51" s="195">
        <v>5</v>
      </c>
      <c r="B51" s="163" t="s">
        <v>63</v>
      </c>
      <c r="C51" s="163" t="s">
        <v>26</v>
      </c>
      <c r="D51" s="165" t="s">
        <v>8</v>
      </c>
      <c r="E51" s="166">
        <v>6</v>
      </c>
      <c r="F51" s="167">
        <v>88724.4</v>
      </c>
      <c r="G51" s="166">
        <f t="shared" si="8"/>
        <v>532346.39999999991</v>
      </c>
      <c r="H51" s="167"/>
      <c r="I51" s="184">
        <v>96921</v>
      </c>
      <c r="J51" s="185">
        <f>I51*E51</f>
        <v>581526</v>
      </c>
      <c r="K51" s="186"/>
      <c r="L51" s="189"/>
      <c r="M51" s="194"/>
      <c r="N51" s="186"/>
      <c r="O51" s="189"/>
      <c r="P51" s="194"/>
      <c r="Q51" s="189">
        <v>124900</v>
      </c>
      <c r="R51" s="192">
        <f t="shared" ref="R51" si="11">Q51*E51</f>
        <v>749400</v>
      </c>
      <c r="S51" s="396">
        <v>101980</v>
      </c>
      <c r="T51" s="397">
        <f t="shared" si="7"/>
        <v>611880</v>
      </c>
      <c r="U51" s="201"/>
      <c r="V51" s="215">
        <v>78492</v>
      </c>
      <c r="W51" s="286">
        <f>V51*E51</f>
        <v>470952</v>
      </c>
      <c r="X51" s="284"/>
      <c r="Y51" s="307"/>
      <c r="Z51" s="367"/>
      <c r="AA51" s="284"/>
      <c r="AB51" s="313"/>
      <c r="AC51" s="416"/>
      <c r="AD51" s="195">
        <v>2809.91</v>
      </c>
      <c r="AE51" s="196">
        <f t="shared" ref="AE51:AE52" si="12">AD51*58.52</f>
        <v>164435.9332</v>
      </c>
      <c r="AF51" s="197">
        <f t="shared" ref="AF51:AF83" si="13">AE51*E51</f>
        <v>986615.59920000006</v>
      </c>
    </row>
    <row r="52" spans="1:32" ht="31.5" hidden="1" customHeight="1" x14ac:dyDescent="0.25">
      <c r="A52" s="195">
        <v>6</v>
      </c>
      <c r="B52" s="163" t="s">
        <v>64</v>
      </c>
      <c r="C52" s="163" t="s">
        <v>27</v>
      </c>
      <c r="D52" s="165" t="s">
        <v>8</v>
      </c>
      <c r="E52" s="166">
        <v>300</v>
      </c>
      <c r="F52" s="167">
        <v>710</v>
      </c>
      <c r="G52" s="166">
        <f t="shared" si="8"/>
        <v>213000</v>
      </c>
      <c r="H52" s="167"/>
      <c r="I52" s="184"/>
      <c r="J52" s="185"/>
      <c r="K52" s="186"/>
      <c r="L52" s="187">
        <v>710</v>
      </c>
      <c r="M52" s="188">
        <f>L52*E52</f>
        <v>213000</v>
      </c>
      <c r="N52" s="186"/>
      <c r="O52" s="189"/>
      <c r="P52" s="194"/>
      <c r="Q52" s="189"/>
      <c r="R52" s="192"/>
      <c r="S52" s="396">
        <v>3530</v>
      </c>
      <c r="T52" s="397">
        <f t="shared" si="7"/>
        <v>1059000</v>
      </c>
      <c r="U52" s="201"/>
      <c r="V52" s="215"/>
      <c r="W52" s="286"/>
      <c r="X52" s="284"/>
      <c r="Y52" s="307"/>
      <c r="Z52" s="367"/>
      <c r="AA52" s="284"/>
      <c r="AB52" s="313"/>
      <c r="AC52" s="416"/>
      <c r="AD52" s="195">
        <v>17.32</v>
      </c>
      <c r="AE52" s="196">
        <f t="shared" si="12"/>
        <v>1013.5664</v>
      </c>
      <c r="AF52" s="197">
        <f t="shared" si="13"/>
        <v>304069.92000000004</v>
      </c>
    </row>
    <row r="53" spans="1:32" ht="31.5" customHeight="1" x14ac:dyDescent="0.25">
      <c r="A53" s="195">
        <v>2</v>
      </c>
      <c r="B53" s="164" t="s">
        <v>65</v>
      </c>
      <c r="C53" s="164" t="s">
        <v>28</v>
      </c>
      <c r="D53" s="165" t="s">
        <v>8</v>
      </c>
      <c r="E53" s="166">
        <v>7</v>
      </c>
      <c r="F53" s="167">
        <v>2000</v>
      </c>
      <c r="G53" s="166">
        <f t="shared" si="8"/>
        <v>14000</v>
      </c>
      <c r="H53" s="167">
        <v>2000</v>
      </c>
      <c r="I53" s="200"/>
      <c r="J53" s="185"/>
      <c r="K53" s="201"/>
      <c r="L53" s="202"/>
      <c r="M53" s="194"/>
      <c r="N53" s="203"/>
      <c r="O53" s="204"/>
      <c r="P53" s="192"/>
      <c r="Q53" s="204"/>
      <c r="R53" s="192"/>
      <c r="S53" s="398">
        <v>18800</v>
      </c>
      <c r="T53" s="397">
        <f t="shared" si="7"/>
        <v>131600</v>
      </c>
      <c r="U53" s="201"/>
      <c r="V53" s="289"/>
      <c r="W53" s="286"/>
      <c r="X53" s="287"/>
      <c r="Y53" s="321">
        <v>1902.54</v>
      </c>
      <c r="Z53" s="367">
        <f>Y53*E53</f>
        <v>13317.779999999999</v>
      </c>
      <c r="AA53" s="287"/>
      <c r="AB53" s="417">
        <v>2000</v>
      </c>
      <c r="AC53" s="416">
        <f>AB53*E53</f>
        <v>14000</v>
      </c>
      <c r="AD53" s="206"/>
      <c r="AE53" s="196"/>
      <c r="AF53" s="197">
        <f t="shared" si="13"/>
        <v>0</v>
      </c>
    </row>
    <row r="54" spans="1:32" ht="31.5" hidden="1" customHeight="1" x14ac:dyDescent="0.25">
      <c r="A54" s="195">
        <v>8</v>
      </c>
      <c r="B54" s="163" t="s">
        <v>66</v>
      </c>
      <c r="C54" s="163" t="s">
        <v>29</v>
      </c>
      <c r="D54" s="165" t="s">
        <v>8</v>
      </c>
      <c r="E54" s="166">
        <v>6</v>
      </c>
      <c r="F54" s="167">
        <v>25000</v>
      </c>
      <c r="G54" s="166">
        <f t="shared" si="8"/>
        <v>150000</v>
      </c>
      <c r="H54" s="167"/>
      <c r="I54" s="184"/>
      <c r="J54" s="185"/>
      <c r="K54" s="186"/>
      <c r="L54" s="187">
        <v>2500</v>
      </c>
      <c r="M54" s="188">
        <f>L54*E54</f>
        <v>15000</v>
      </c>
      <c r="N54" s="186"/>
      <c r="O54" s="189"/>
      <c r="P54" s="194"/>
      <c r="Q54" s="189">
        <v>27300</v>
      </c>
      <c r="R54" s="192">
        <f t="shared" ref="R54" si="14">Q54*E54</f>
        <v>163800</v>
      </c>
      <c r="S54" s="396">
        <v>31340</v>
      </c>
      <c r="T54" s="397">
        <f t="shared" si="7"/>
        <v>188040</v>
      </c>
      <c r="U54" s="201"/>
      <c r="V54" s="215"/>
      <c r="W54" s="286"/>
      <c r="X54" s="284"/>
      <c r="Y54" s="307"/>
      <c r="Z54" s="367"/>
      <c r="AA54" s="284"/>
      <c r="AB54" s="313"/>
      <c r="AC54" s="416"/>
      <c r="AD54" s="195">
        <v>1661.05</v>
      </c>
      <c r="AE54" s="196">
        <f t="shared" ref="AE54:AE57" si="15">AD54*58.52</f>
        <v>97204.646000000008</v>
      </c>
      <c r="AF54" s="197">
        <f t="shared" si="13"/>
        <v>583227.87600000005</v>
      </c>
    </row>
    <row r="55" spans="1:32" ht="31.5" hidden="1" customHeight="1" x14ac:dyDescent="0.25">
      <c r="A55" s="195">
        <v>9</v>
      </c>
      <c r="B55" s="163" t="s">
        <v>67</v>
      </c>
      <c r="C55" s="163" t="s">
        <v>30</v>
      </c>
      <c r="D55" s="165" t="s">
        <v>8</v>
      </c>
      <c r="E55" s="166">
        <v>8</v>
      </c>
      <c r="F55" s="167">
        <v>850</v>
      </c>
      <c r="G55" s="166">
        <f t="shared" si="8"/>
        <v>6800</v>
      </c>
      <c r="H55" s="167"/>
      <c r="I55" s="184"/>
      <c r="J55" s="185"/>
      <c r="K55" s="186"/>
      <c r="L55" s="187">
        <v>850</v>
      </c>
      <c r="M55" s="188">
        <f>L55*E55</f>
        <v>6800</v>
      </c>
      <c r="N55" s="186"/>
      <c r="O55" s="189"/>
      <c r="P55" s="194"/>
      <c r="Q55" s="189"/>
      <c r="R55" s="192"/>
      <c r="S55" s="396">
        <v>2890</v>
      </c>
      <c r="T55" s="397">
        <f t="shared" si="7"/>
        <v>23120</v>
      </c>
      <c r="U55" s="201"/>
      <c r="V55" s="215"/>
      <c r="W55" s="286"/>
      <c r="X55" s="284"/>
      <c r="Y55" s="307"/>
      <c r="Z55" s="367"/>
      <c r="AA55" s="284"/>
      <c r="AB55" s="313"/>
      <c r="AC55" s="416"/>
      <c r="AD55" s="195">
        <v>31.11</v>
      </c>
      <c r="AE55" s="196">
        <f t="shared" si="15"/>
        <v>1820.5572</v>
      </c>
      <c r="AF55" s="197">
        <f t="shared" si="13"/>
        <v>14564.4576</v>
      </c>
    </row>
    <row r="56" spans="1:32" ht="31.5" hidden="1" customHeight="1" x14ac:dyDescent="0.25">
      <c r="A56" s="195">
        <v>10</v>
      </c>
      <c r="B56" s="164" t="s">
        <v>68</v>
      </c>
      <c r="C56" s="164" t="s">
        <v>31</v>
      </c>
      <c r="D56" s="165" t="s">
        <v>8</v>
      </c>
      <c r="E56" s="166">
        <v>14</v>
      </c>
      <c r="F56" s="167">
        <v>85222</v>
      </c>
      <c r="G56" s="166">
        <f t="shared" si="8"/>
        <v>1193108</v>
      </c>
      <c r="H56" s="167"/>
      <c r="I56" s="207">
        <v>89900</v>
      </c>
      <c r="J56" s="199">
        <f>I56*E56</f>
        <v>1258600</v>
      </c>
      <c r="K56" s="201"/>
      <c r="L56" s="202"/>
      <c r="M56" s="194"/>
      <c r="N56" s="203"/>
      <c r="O56" s="204"/>
      <c r="P56" s="192"/>
      <c r="Q56" s="204"/>
      <c r="R56" s="192"/>
      <c r="S56" s="398">
        <v>97470</v>
      </c>
      <c r="T56" s="397">
        <f t="shared" si="7"/>
        <v>1364580</v>
      </c>
      <c r="U56" s="201"/>
      <c r="V56" s="289"/>
      <c r="W56" s="286"/>
      <c r="X56" s="287"/>
      <c r="Y56" s="321"/>
      <c r="Z56" s="367"/>
      <c r="AA56" s="287"/>
      <c r="AB56" s="417"/>
      <c r="AC56" s="416"/>
      <c r="AD56" s="206">
        <v>3114.41</v>
      </c>
      <c r="AE56" s="196">
        <f t="shared" si="15"/>
        <v>182255.2732</v>
      </c>
      <c r="AF56" s="197">
        <f t="shared" si="13"/>
        <v>2551573.8248000001</v>
      </c>
    </row>
    <row r="57" spans="1:32" ht="31.5" hidden="1" customHeight="1" x14ac:dyDescent="0.25">
      <c r="A57" s="195">
        <v>11</v>
      </c>
      <c r="B57" s="163" t="s">
        <v>69</v>
      </c>
      <c r="C57" s="163" t="s">
        <v>32</v>
      </c>
      <c r="D57" s="165" t="s">
        <v>8</v>
      </c>
      <c r="E57" s="166">
        <v>8</v>
      </c>
      <c r="F57" s="167">
        <v>16500</v>
      </c>
      <c r="G57" s="166">
        <f t="shared" si="8"/>
        <v>132000</v>
      </c>
      <c r="H57" s="167"/>
      <c r="I57" s="184"/>
      <c r="J57" s="185"/>
      <c r="K57" s="186"/>
      <c r="L57" s="208">
        <v>16500</v>
      </c>
      <c r="M57" s="209">
        <f>L57*E57</f>
        <v>132000</v>
      </c>
      <c r="N57" s="186"/>
      <c r="O57" s="189">
        <v>20420.43</v>
      </c>
      <c r="P57" s="194">
        <f>O57*E57</f>
        <v>163363.44</v>
      </c>
      <c r="Q57" s="189">
        <v>21500</v>
      </c>
      <c r="R57" s="192">
        <f t="shared" ref="R57" si="16">Q57*E57</f>
        <v>172000</v>
      </c>
      <c r="S57" s="396">
        <v>11870</v>
      </c>
      <c r="T57" s="397">
        <f t="shared" si="7"/>
        <v>94960</v>
      </c>
      <c r="U57" s="201"/>
      <c r="V57" s="215"/>
      <c r="W57" s="286"/>
      <c r="X57" s="284"/>
      <c r="Y57" s="307"/>
      <c r="Z57" s="367"/>
      <c r="AA57" s="284"/>
      <c r="AB57" s="313"/>
      <c r="AC57" s="416"/>
      <c r="AD57" s="195">
        <v>465.6</v>
      </c>
      <c r="AE57" s="196">
        <f t="shared" si="15"/>
        <v>27246.912000000004</v>
      </c>
      <c r="AF57" s="197">
        <f t="shared" si="13"/>
        <v>217975.29600000003</v>
      </c>
    </row>
    <row r="58" spans="1:32" ht="31.5" hidden="1" customHeight="1" x14ac:dyDescent="0.25">
      <c r="A58" s="195">
        <v>12</v>
      </c>
      <c r="B58" s="163" t="s">
        <v>70</v>
      </c>
      <c r="C58" s="163" t="s">
        <v>33</v>
      </c>
      <c r="D58" s="165" t="s">
        <v>8</v>
      </c>
      <c r="E58" s="166">
        <v>140</v>
      </c>
      <c r="F58" s="167">
        <v>5600</v>
      </c>
      <c r="G58" s="166">
        <f t="shared" si="8"/>
        <v>784000</v>
      </c>
      <c r="H58" s="167"/>
      <c r="I58" s="184"/>
      <c r="J58" s="185"/>
      <c r="K58" s="186"/>
      <c r="L58" s="187">
        <v>5600</v>
      </c>
      <c r="M58" s="188">
        <f>L58*E58</f>
        <v>784000</v>
      </c>
      <c r="N58" s="186"/>
      <c r="O58" s="189"/>
      <c r="P58" s="194"/>
      <c r="Q58" s="189"/>
      <c r="R58" s="192"/>
      <c r="S58" s="396"/>
      <c r="T58" s="397"/>
      <c r="U58" s="201"/>
      <c r="V58" s="215">
        <v>7490</v>
      </c>
      <c r="W58" s="286">
        <f>V58*E58</f>
        <v>1048600</v>
      </c>
      <c r="X58" s="284"/>
      <c r="Y58" s="307"/>
      <c r="Z58" s="367"/>
      <c r="AA58" s="284"/>
      <c r="AB58" s="313"/>
      <c r="AC58" s="416"/>
      <c r="AD58" s="195"/>
      <c r="AE58" s="196"/>
      <c r="AF58" s="197">
        <f t="shared" si="13"/>
        <v>0</v>
      </c>
    </row>
    <row r="59" spans="1:32" ht="31.5" hidden="1" customHeight="1" x14ac:dyDescent="0.25">
      <c r="A59" s="195">
        <v>13</v>
      </c>
      <c r="B59" s="164" t="s">
        <v>71</v>
      </c>
      <c r="C59" s="164" t="s">
        <v>34</v>
      </c>
      <c r="D59" s="165" t="s">
        <v>8</v>
      </c>
      <c r="E59" s="166">
        <v>6</v>
      </c>
      <c r="F59" s="167">
        <v>4500</v>
      </c>
      <c r="G59" s="166">
        <f t="shared" si="8"/>
        <v>27000</v>
      </c>
      <c r="H59" s="167"/>
      <c r="I59" s="200"/>
      <c r="J59" s="185"/>
      <c r="K59" s="201"/>
      <c r="L59" s="210">
        <v>4500</v>
      </c>
      <c r="M59" s="209">
        <f>L59*E59</f>
        <v>27000</v>
      </c>
      <c r="N59" s="203"/>
      <c r="O59" s="204">
        <v>7430.21</v>
      </c>
      <c r="P59" s="194">
        <f>O59*E59</f>
        <v>44581.26</v>
      </c>
      <c r="Q59" s="189"/>
      <c r="R59" s="192"/>
      <c r="S59" s="398">
        <v>3040</v>
      </c>
      <c r="T59" s="397">
        <f t="shared" ref="T59:T69" si="17">S59*E59</f>
        <v>18240</v>
      </c>
      <c r="U59" s="201"/>
      <c r="V59" s="289"/>
      <c r="W59" s="286"/>
      <c r="X59" s="287"/>
      <c r="Y59" s="321"/>
      <c r="Z59" s="367"/>
      <c r="AA59" s="287"/>
      <c r="AB59" s="417"/>
      <c r="AC59" s="416"/>
      <c r="AD59" s="206"/>
      <c r="AE59" s="196"/>
      <c r="AF59" s="197">
        <f t="shared" si="13"/>
        <v>0</v>
      </c>
    </row>
    <row r="60" spans="1:32" ht="31.5" hidden="1" customHeight="1" x14ac:dyDescent="0.25">
      <c r="A60" s="195">
        <v>14</v>
      </c>
      <c r="B60" s="163" t="s">
        <v>72</v>
      </c>
      <c r="C60" s="163" t="s">
        <v>35</v>
      </c>
      <c r="D60" s="165" t="s">
        <v>8</v>
      </c>
      <c r="E60" s="166">
        <v>140</v>
      </c>
      <c r="F60" s="167">
        <v>540</v>
      </c>
      <c r="G60" s="166">
        <f t="shared" si="8"/>
        <v>75600</v>
      </c>
      <c r="H60" s="167"/>
      <c r="I60" s="184"/>
      <c r="J60" s="185"/>
      <c r="K60" s="186"/>
      <c r="L60" s="208">
        <v>540</v>
      </c>
      <c r="M60" s="209">
        <f>L60*E60</f>
        <v>75600</v>
      </c>
      <c r="N60" s="186"/>
      <c r="O60" s="189"/>
      <c r="P60" s="194"/>
      <c r="Q60" s="189"/>
      <c r="R60" s="192"/>
      <c r="S60" s="396">
        <v>1810</v>
      </c>
      <c r="T60" s="397">
        <f t="shared" si="17"/>
        <v>253400</v>
      </c>
      <c r="U60" s="201"/>
      <c r="V60" s="215"/>
      <c r="W60" s="286"/>
      <c r="X60" s="284"/>
      <c r="Y60" s="307"/>
      <c r="Z60" s="367"/>
      <c r="AA60" s="284"/>
      <c r="AB60" s="313"/>
      <c r="AC60" s="416"/>
      <c r="AD60" s="195">
        <v>9.0299999999999994</v>
      </c>
      <c r="AE60" s="211">
        <f t="shared" ref="AE60" si="18">AD60*58.52</f>
        <v>528.43560000000002</v>
      </c>
      <c r="AF60" s="212">
        <f t="shared" si="13"/>
        <v>73980.983999999997</v>
      </c>
    </row>
    <row r="61" spans="1:32" ht="31.5" customHeight="1" x14ac:dyDescent="0.25">
      <c r="A61" s="195">
        <v>3</v>
      </c>
      <c r="B61" s="163" t="s">
        <v>73</v>
      </c>
      <c r="C61" s="163" t="s">
        <v>36</v>
      </c>
      <c r="D61" s="165" t="s">
        <v>8</v>
      </c>
      <c r="E61" s="166">
        <v>35</v>
      </c>
      <c r="F61" s="167">
        <v>50</v>
      </c>
      <c r="G61" s="166">
        <f t="shared" si="8"/>
        <v>1750</v>
      </c>
      <c r="H61" s="167">
        <v>50</v>
      </c>
      <c r="I61" s="184"/>
      <c r="J61" s="185"/>
      <c r="K61" s="186"/>
      <c r="L61" s="189"/>
      <c r="M61" s="194"/>
      <c r="N61" s="186"/>
      <c r="O61" s="189"/>
      <c r="P61" s="194"/>
      <c r="Q61" s="189"/>
      <c r="R61" s="192"/>
      <c r="S61" s="396">
        <v>27390</v>
      </c>
      <c r="T61" s="397">
        <f t="shared" si="17"/>
        <v>958650</v>
      </c>
      <c r="U61" s="201"/>
      <c r="V61" s="215"/>
      <c r="W61" s="286"/>
      <c r="X61" s="284"/>
      <c r="Y61" s="307">
        <v>47.46</v>
      </c>
      <c r="Z61" s="367">
        <f>Y61*E61</f>
        <v>1661.1000000000001</v>
      </c>
      <c r="AA61" s="284"/>
      <c r="AB61" s="313">
        <v>50</v>
      </c>
      <c r="AC61" s="416">
        <f>AB61*E61</f>
        <v>1750</v>
      </c>
      <c r="AD61" s="195"/>
      <c r="AE61" s="196"/>
      <c r="AF61" s="197">
        <f t="shared" si="13"/>
        <v>0</v>
      </c>
    </row>
    <row r="62" spans="1:32" ht="31.5" hidden="1" customHeight="1" x14ac:dyDescent="0.25">
      <c r="A62" s="195">
        <v>16</v>
      </c>
      <c r="B62" s="164" t="s">
        <v>74</v>
      </c>
      <c r="C62" s="164" t="s">
        <v>37</v>
      </c>
      <c r="D62" s="165" t="s">
        <v>8</v>
      </c>
      <c r="E62" s="166">
        <v>12</v>
      </c>
      <c r="F62" s="167">
        <v>34856</v>
      </c>
      <c r="G62" s="166">
        <f t="shared" si="8"/>
        <v>418272</v>
      </c>
      <c r="H62" s="167"/>
      <c r="I62" s="200">
        <v>37295</v>
      </c>
      <c r="J62" s="185">
        <f>I62*E62</f>
        <v>447540</v>
      </c>
      <c r="K62" s="201"/>
      <c r="L62" s="202"/>
      <c r="M62" s="194"/>
      <c r="N62" s="203"/>
      <c r="O62" s="204"/>
      <c r="P62" s="194"/>
      <c r="Q62" s="189">
        <v>33200</v>
      </c>
      <c r="R62" s="192">
        <f t="shared" ref="R62:R63" si="19">Q62*E62</f>
        <v>398400</v>
      </c>
      <c r="S62" s="398">
        <v>28080</v>
      </c>
      <c r="T62" s="397">
        <f t="shared" si="17"/>
        <v>336960</v>
      </c>
      <c r="U62" s="201"/>
      <c r="V62" s="289"/>
      <c r="W62" s="286"/>
      <c r="X62" s="287"/>
      <c r="Y62" s="321"/>
      <c r="Z62" s="367"/>
      <c r="AA62" s="287"/>
      <c r="AB62" s="417"/>
      <c r="AC62" s="416"/>
      <c r="AD62" s="206">
        <v>808.34</v>
      </c>
      <c r="AE62" s="196">
        <f t="shared" ref="AE62:AE64" si="20">AD62*58.52</f>
        <v>47304.056800000006</v>
      </c>
      <c r="AF62" s="197">
        <f t="shared" si="13"/>
        <v>567648.68160000001</v>
      </c>
    </row>
    <row r="63" spans="1:32" ht="31.5" hidden="1" customHeight="1" x14ac:dyDescent="0.25">
      <c r="A63" s="195">
        <v>17</v>
      </c>
      <c r="B63" s="163" t="s">
        <v>75</v>
      </c>
      <c r="C63" s="163" t="s">
        <v>38</v>
      </c>
      <c r="D63" s="165" t="s">
        <v>8</v>
      </c>
      <c r="E63" s="166">
        <v>7</v>
      </c>
      <c r="F63" s="167">
        <v>68585</v>
      </c>
      <c r="G63" s="166">
        <f t="shared" si="8"/>
        <v>480095</v>
      </c>
      <c r="H63" s="167"/>
      <c r="I63" s="198">
        <v>68585</v>
      </c>
      <c r="J63" s="199">
        <f>I63*E63</f>
        <v>480095</v>
      </c>
      <c r="K63" s="186"/>
      <c r="L63" s="189"/>
      <c r="M63" s="194"/>
      <c r="N63" s="186"/>
      <c r="O63" s="189"/>
      <c r="P63" s="194"/>
      <c r="Q63" s="189">
        <v>87000</v>
      </c>
      <c r="R63" s="192">
        <f t="shared" si="19"/>
        <v>609000</v>
      </c>
      <c r="S63" s="396">
        <v>90340</v>
      </c>
      <c r="T63" s="397">
        <f t="shared" si="17"/>
        <v>632380</v>
      </c>
      <c r="U63" s="201"/>
      <c r="V63" s="215"/>
      <c r="W63" s="286"/>
      <c r="X63" s="284"/>
      <c r="Y63" s="307"/>
      <c r="Z63" s="367"/>
      <c r="AA63" s="284"/>
      <c r="AB63" s="313"/>
      <c r="AC63" s="416"/>
      <c r="AD63" s="195">
        <v>1783.58</v>
      </c>
      <c r="AE63" s="196">
        <f t="shared" si="20"/>
        <v>104375.10159999999</v>
      </c>
      <c r="AF63" s="197">
        <f t="shared" si="13"/>
        <v>730625.71120000002</v>
      </c>
    </row>
    <row r="64" spans="1:32" ht="31.5" hidden="1" customHeight="1" x14ac:dyDescent="0.25">
      <c r="A64" s="195">
        <v>18</v>
      </c>
      <c r="B64" s="163" t="s">
        <v>76</v>
      </c>
      <c r="C64" s="163" t="s">
        <v>39</v>
      </c>
      <c r="D64" s="165" t="s">
        <v>8</v>
      </c>
      <c r="E64" s="166">
        <v>70</v>
      </c>
      <c r="F64" s="167">
        <v>2160</v>
      </c>
      <c r="G64" s="166">
        <f t="shared" si="8"/>
        <v>151200</v>
      </c>
      <c r="H64" s="167"/>
      <c r="I64" s="184"/>
      <c r="J64" s="185"/>
      <c r="K64" s="186"/>
      <c r="L64" s="187">
        <v>2160</v>
      </c>
      <c r="M64" s="188">
        <f>L64*E64</f>
        <v>151200</v>
      </c>
      <c r="N64" s="186"/>
      <c r="O64" s="189"/>
      <c r="P64" s="194"/>
      <c r="Q64" s="189"/>
      <c r="R64" s="192"/>
      <c r="S64" s="396">
        <v>10860</v>
      </c>
      <c r="T64" s="397">
        <f t="shared" si="17"/>
        <v>760200</v>
      </c>
      <c r="U64" s="201"/>
      <c r="V64" s="215"/>
      <c r="W64" s="286"/>
      <c r="X64" s="284"/>
      <c r="Y64" s="307"/>
      <c r="Z64" s="367"/>
      <c r="AA64" s="284"/>
      <c r="AB64" s="313"/>
      <c r="AC64" s="416"/>
      <c r="AD64" s="195">
        <v>72.680000000000007</v>
      </c>
      <c r="AE64" s="196">
        <f t="shared" si="20"/>
        <v>4253.2336000000005</v>
      </c>
      <c r="AF64" s="197">
        <f t="shared" si="13"/>
        <v>297726.35200000001</v>
      </c>
    </row>
    <row r="65" spans="1:32" ht="31.5" customHeight="1" x14ac:dyDescent="0.25">
      <c r="A65" s="195">
        <v>4</v>
      </c>
      <c r="B65" s="164" t="s">
        <v>77</v>
      </c>
      <c r="C65" s="164" t="s">
        <v>40</v>
      </c>
      <c r="D65" s="165" t="s">
        <v>8</v>
      </c>
      <c r="E65" s="166">
        <v>12</v>
      </c>
      <c r="F65" s="167">
        <v>30500</v>
      </c>
      <c r="G65" s="166">
        <f t="shared" si="8"/>
        <v>366000</v>
      </c>
      <c r="H65" s="167">
        <v>30500</v>
      </c>
      <c r="I65" s="200"/>
      <c r="J65" s="185"/>
      <c r="K65" s="201"/>
      <c r="L65" s="202"/>
      <c r="M65" s="194"/>
      <c r="N65" s="203"/>
      <c r="O65" s="204"/>
      <c r="P65" s="194"/>
      <c r="Q65" s="189"/>
      <c r="R65" s="192"/>
      <c r="S65" s="398">
        <v>39090</v>
      </c>
      <c r="T65" s="397">
        <f t="shared" si="17"/>
        <v>469080</v>
      </c>
      <c r="U65" s="201"/>
      <c r="V65" s="289"/>
      <c r="W65" s="286"/>
      <c r="X65" s="287"/>
      <c r="Y65" s="321">
        <v>28975.42</v>
      </c>
      <c r="Z65" s="367">
        <f>Y65*E65</f>
        <v>347705.04</v>
      </c>
      <c r="AA65" s="287"/>
      <c r="AB65" s="417">
        <v>30500</v>
      </c>
      <c r="AC65" s="416">
        <f>AB65*E65</f>
        <v>366000</v>
      </c>
      <c r="AD65" s="206"/>
      <c r="AE65" s="196"/>
      <c r="AF65" s="197">
        <f t="shared" si="13"/>
        <v>0</v>
      </c>
    </row>
    <row r="66" spans="1:32" ht="31.5" customHeight="1" x14ac:dyDescent="0.25">
      <c r="A66" s="195">
        <v>5</v>
      </c>
      <c r="B66" s="163" t="s">
        <v>78</v>
      </c>
      <c r="C66" s="163" t="s">
        <v>41</v>
      </c>
      <c r="D66" s="165" t="s">
        <v>8</v>
      </c>
      <c r="E66" s="166">
        <v>7</v>
      </c>
      <c r="F66" s="167">
        <v>140000</v>
      </c>
      <c r="G66" s="166">
        <f t="shared" si="8"/>
        <v>980000</v>
      </c>
      <c r="H66" s="167">
        <v>140000</v>
      </c>
      <c r="I66" s="184"/>
      <c r="J66" s="185"/>
      <c r="K66" s="186"/>
      <c r="L66" s="189"/>
      <c r="M66" s="194"/>
      <c r="N66" s="186"/>
      <c r="O66" s="189"/>
      <c r="P66" s="194"/>
      <c r="Q66" s="189"/>
      <c r="R66" s="192"/>
      <c r="S66" s="396">
        <v>83800</v>
      </c>
      <c r="T66" s="397">
        <f t="shared" si="17"/>
        <v>586600</v>
      </c>
      <c r="U66" s="201"/>
      <c r="V66" s="215"/>
      <c r="W66" s="286"/>
      <c r="X66" s="284"/>
      <c r="Y66" s="307">
        <v>133000</v>
      </c>
      <c r="Z66" s="367">
        <f>Y66*E66</f>
        <v>931000</v>
      </c>
      <c r="AA66" s="284"/>
      <c r="AB66" s="313">
        <v>140000</v>
      </c>
      <c r="AC66" s="416">
        <f>AB66*E66</f>
        <v>980000</v>
      </c>
      <c r="AD66" s="195"/>
      <c r="AE66" s="196"/>
      <c r="AF66" s="197">
        <f t="shared" si="13"/>
        <v>0</v>
      </c>
    </row>
    <row r="67" spans="1:32" ht="31.5" hidden="1" customHeight="1" x14ac:dyDescent="0.25">
      <c r="A67" s="195">
        <v>21</v>
      </c>
      <c r="B67" s="163" t="s">
        <v>79</v>
      </c>
      <c r="C67" s="163" t="s">
        <v>42</v>
      </c>
      <c r="D67" s="165" t="s">
        <v>8</v>
      </c>
      <c r="E67" s="166">
        <v>7</v>
      </c>
      <c r="F67" s="167">
        <v>21123</v>
      </c>
      <c r="G67" s="166">
        <f t="shared" si="8"/>
        <v>147861</v>
      </c>
      <c r="H67" s="167"/>
      <c r="I67" s="184">
        <v>69479</v>
      </c>
      <c r="J67" s="185">
        <f>I67*E67</f>
        <v>486353</v>
      </c>
      <c r="K67" s="186"/>
      <c r="L67" s="189"/>
      <c r="M67" s="194"/>
      <c r="N67" s="186"/>
      <c r="O67" s="189"/>
      <c r="P67" s="194"/>
      <c r="Q67" s="189">
        <v>69500</v>
      </c>
      <c r="R67" s="192">
        <f t="shared" ref="R67:R69" si="21">Q67*E67</f>
        <v>486500</v>
      </c>
      <c r="S67" s="396">
        <v>38790</v>
      </c>
      <c r="T67" s="397">
        <f t="shared" si="17"/>
        <v>271530</v>
      </c>
      <c r="U67" s="201"/>
      <c r="V67" s="215">
        <v>21123</v>
      </c>
      <c r="W67" s="286">
        <f>V67*E67</f>
        <v>147861</v>
      </c>
      <c r="X67" s="284"/>
      <c r="Y67" s="307"/>
      <c r="Z67" s="367"/>
      <c r="AA67" s="284"/>
      <c r="AB67" s="313"/>
      <c r="AC67" s="416"/>
      <c r="AD67" s="195">
        <v>1368.99</v>
      </c>
      <c r="AE67" s="196">
        <f t="shared" ref="AE67:AE72" si="22">AD67*58.52</f>
        <v>80113.294800000003</v>
      </c>
      <c r="AF67" s="197">
        <f t="shared" si="13"/>
        <v>560793.06359999999</v>
      </c>
    </row>
    <row r="68" spans="1:32" ht="31.5" hidden="1" customHeight="1" x14ac:dyDescent="0.25">
      <c r="A68" s="195">
        <v>22</v>
      </c>
      <c r="B68" s="164" t="s">
        <v>80</v>
      </c>
      <c r="C68" s="164" t="s">
        <v>43</v>
      </c>
      <c r="D68" s="165" t="s">
        <v>8</v>
      </c>
      <c r="E68" s="166">
        <v>18</v>
      </c>
      <c r="F68" s="167">
        <v>2050</v>
      </c>
      <c r="G68" s="166">
        <f t="shared" si="8"/>
        <v>36900</v>
      </c>
      <c r="H68" s="167"/>
      <c r="I68" s="200"/>
      <c r="J68" s="185"/>
      <c r="K68" s="201"/>
      <c r="L68" s="213">
        <v>2050</v>
      </c>
      <c r="M68" s="188">
        <f>L68*E68</f>
        <v>36900</v>
      </c>
      <c r="N68" s="203"/>
      <c r="O68" s="204"/>
      <c r="P68" s="194"/>
      <c r="Q68" s="189">
        <v>11000</v>
      </c>
      <c r="R68" s="192">
        <f t="shared" si="21"/>
        <v>198000</v>
      </c>
      <c r="S68" s="398">
        <v>2770</v>
      </c>
      <c r="T68" s="397">
        <f t="shared" si="17"/>
        <v>49860</v>
      </c>
      <c r="U68" s="201"/>
      <c r="V68" s="289"/>
      <c r="W68" s="286"/>
      <c r="X68" s="287"/>
      <c r="Y68" s="321"/>
      <c r="Z68" s="367"/>
      <c r="AA68" s="287"/>
      <c r="AB68" s="417"/>
      <c r="AC68" s="416"/>
      <c r="AD68" s="206">
        <v>116.08</v>
      </c>
      <c r="AE68" s="196">
        <f t="shared" si="22"/>
        <v>6793.0016000000005</v>
      </c>
      <c r="AF68" s="197">
        <f t="shared" si="13"/>
        <v>122274.02880000001</v>
      </c>
    </row>
    <row r="69" spans="1:32" ht="31.5" hidden="1" customHeight="1" x14ac:dyDescent="0.25">
      <c r="A69" s="195">
        <v>23</v>
      </c>
      <c r="B69" s="163" t="s">
        <v>81</v>
      </c>
      <c r="C69" s="163" t="s">
        <v>44</v>
      </c>
      <c r="D69" s="165" t="s">
        <v>8</v>
      </c>
      <c r="E69" s="166">
        <v>12</v>
      </c>
      <c r="F69" s="167">
        <v>39553</v>
      </c>
      <c r="G69" s="166">
        <f t="shared" si="8"/>
        <v>474636</v>
      </c>
      <c r="H69" s="167"/>
      <c r="I69" s="198">
        <v>41926</v>
      </c>
      <c r="J69" s="199">
        <f>I69*E69</f>
        <v>503112</v>
      </c>
      <c r="K69" s="186"/>
      <c r="L69" s="189"/>
      <c r="M69" s="194"/>
      <c r="N69" s="186"/>
      <c r="O69" s="189"/>
      <c r="P69" s="194"/>
      <c r="Q69" s="189">
        <v>43200</v>
      </c>
      <c r="R69" s="192">
        <f t="shared" si="21"/>
        <v>518400</v>
      </c>
      <c r="S69" s="396">
        <v>45610</v>
      </c>
      <c r="T69" s="397">
        <f t="shared" si="17"/>
        <v>547320</v>
      </c>
      <c r="U69" s="201"/>
      <c r="V69" s="215"/>
      <c r="W69" s="286"/>
      <c r="X69" s="284"/>
      <c r="Y69" s="307"/>
      <c r="Z69" s="367"/>
      <c r="AA69" s="284"/>
      <c r="AB69" s="313"/>
      <c r="AC69" s="416"/>
      <c r="AD69" s="195">
        <v>1021.2</v>
      </c>
      <c r="AE69" s="196">
        <f t="shared" si="22"/>
        <v>59760.624000000003</v>
      </c>
      <c r="AF69" s="197">
        <f t="shared" si="13"/>
        <v>717127.48800000001</v>
      </c>
    </row>
    <row r="70" spans="1:32" ht="31.5" hidden="1" customHeight="1" x14ac:dyDescent="0.25">
      <c r="A70" s="195">
        <v>24</v>
      </c>
      <c r="B70" s="163" t="s">
        <v>82</v>
      </c>
      <c r="C70" s="163" t="s">
        <v>45</v>
      </c>
      <c r="D70" s="165" t="s">
        <v>8</v>
      </c>
      <c r="E70" s="166">
        <v>14</v>
      </c>
      <c r="F70" s="167">
        <v>28520</v>
      </c>
      <c r="G70" s="166">
        <f t="shared" si="8"/>
        <v>399280</v>
      </c>
      <c r="H70" s="167"/>
      <c r="I70" s="184">
        <v>21000</v>
      </c>
      <c r="J70" s="185">
        <f>I70*E70</f>
        <v>294000</v>
      </c>
      <c r="K70" s="186"/>
      <c r="L70" s="189"/>
      <c r="M70" s="194"/>
      <c r="N70" s="186"/>
      <c r="O70" s="189"/>
      <c r="P70" s="194"/>
      <c r="Q70" s="189"/>
      <c r="R70" s="192"/>
      <c r="S70" s="396"/>
      <c r="T70" s="397"/>
      <c r="U70" s="201"/>
      <c r="V70" s="215">
        <v>8343</v>
      </c>
      <c r="W70" s="286">
        <f>V70*E70</f>
        <v>116802</v>
      </c>
      <c r="X70" s="284"/>
      <c r="Y70" s="307"/>
      <c r="Z70" s="367"/>
      <c r="AA70" s="284"/>
      <c r="AB70" s="313"/>
      <c r="AC70" s="416"/>
      <c r="AD70" s="195">
        <v>475.64</v>
      </c>
      <c r="AE70" s="196">
        <f t="shared" si="22"/>
        <v>27834.452799999999</v>
      </c>
      <c r="AF70" s="197">
        <f t="shared" si="13"/>
        <v>389682.33919999999</v>
      </c>
    </row>
    <row r="71" spans="1:32" ht="31.5" hidden="1" customHeight="1" x14ac:dyDescent="0.25">
      <c r="A71" s="195">
        <v>25</v>
      </c>
      <c r="B71" s="163" t="s">
        <v>83</v>
      </c>
      <c r="C71" s="163" t="s">
        <v>46</v>
      </c>
      <c r="D71" s="165" t="s">
        <v>8</v>
      </c>
      <c r="E71" s="166">
        <v>7</v>
      </c>
      <c r="F71" s="167">
        <v>109930</v>
      </c>
      <c r="G71" s="166">
        <f t="shared" si="8"/>
        <v>769510</v>
      </c>
      <c r="H71" s="167"/>
      <c r="I71" s="184">
        <v>94500</v>
      </c>
      <c r="J71" s="185">
        <f>I71*E71</f>
        <v>661500</v>
      </c>
      <c r="K71" s="186"/>
      <c r="L71" s="189"/>
      <c r="M71" s="194"/>
      <c r="N71" s="186"/>
      <c r="O71" s="189"/>
      <c r="P71" s="194"/>
      <c r="Q71" s="189">
        <v>47900</v>
      </c>
      <c r="R71" s="192">
        <f t="shared" ref="R71:R72" si="23">Q71*E71</f>
        <v>335300</v>
      </c>
      <c r="S71" s="396">
        <v>54580</v>
      </c>
      <c r="T71" s="397">
        <f>S71*E71</f>
        <v>382060</v>
      </c>
      <c r="U71" s="201"/>
      <c r="V71" s="215">
        <v>129472</v>
      </c>
      <c r="W71" s="286">
        <f>V71*E71</f>
        <v>906304</v>
      </c>
      <c r="X71" s="284"/>
      <c r="Y71" s="307"/>
      <c r="Z71" s="367"/>
      <c r="AA71" s="284"/>
      <c r="AB71" s="313"/>
      <c r="AC71" s="416"/>
      <c r="AD71" s="195">
        <v>1725.35</v>
      </c>
      <c r="AE71" s="196">
        <f t="shared" si="22"/>
        <v>100967.482</v>
      </c>
      <c r="AF71" s="197">
        <f t="shared" si="13"/>
        <v>706772.37400000007</v>
      </c>
    </row>
    <row r="72" spans="1:32" ht="31.5" hidden="1" customHeight="1" x14ac:dyDescent="0.25">
      <c r="A72" s="195">
        <v>26</v>
      </c>
      <c r="B72" s="163" t="s">
        <v>84</v>
      </c>
      <c r="C72" s="163" t="s">
        <v>47</v>
      </c>
      <c r="D72" s="165" t="s">
        <v>8</v>
      </c>
      <c r="E72" s="166">
        <v>8</v>
      </c>
      <c r="F72" s="167">
        <v>15900</v>
      </c>
      <c r="G72" s="166">
        <f t="shared" si="8"/>
        <v>127200</v>
      </c>
      <c r="H72" s="167"/>
      <c r="I72" s="184"/>
      <c r="J72" s="185"/>
      <c r="K72" s="186"/>
      <c r="L72" s="208">
        <v>15900</v>
      </c>
      <c r="M72" s="209">
        <f>L72*E72</f>
        <v>127200</v>
      </c>
      <c r="N72" s="186"/>
      <c r="O72" s="187">
        <v>11239.09</v>
      </c>
      <c r="P72" s="188">
        <f>O72*E72</f>
        <v>89912.72</v>
      </c>
      <c r="Q72" s="215">
        <v>20800</v>
      </c>
      <c r="R72" s="192">
        <f t="shared" si="23"/>
        <v>166400</v>
      </c>
      <c r="S72" s="396">
        <v>18040</v>
      </c>
      <c r="T72" s="397">
        <f>S72*E72</f>
        <v>144320</v>
      </c>
      <c r="U72" s="201"/>
      <c r="V72" s="215"/>
      <c r="W72" s="286"/>
      <c r="X72" s="284"/>
      <c r="Y72" s="307"/>
      <c r="Z72" s="367"/>
      <c r="AA72" s="284"/>
      <c r="AB72" s="313"/>
      <c r="AC72" s="416"/>
      <c r="AD72" s="195">
        <v>665.27</v>
      </c>
      <c r="AE72" s="196">
        <f t="shared" si="22"/>
        <v>38931.600400000003</v>
      </c>
      <c r="AF72" s="197">
        <f t="shared" si="13"/>
        <v>311452.80320000002</v>
      </c>
    </row>
    <row r="73" spans="1:32" ht="31.5" hidden="1" customHeight="1" x14ac:dyDescent="0.25">
      <c r="A73" s="195">
        <v>27</v>
      </c>
      <c r="B73" s="164" t="s">
        <v>85</v>
      </c>
      <c r="C73" s="164" t="s">
        <v>48</v>
      </c>
      <c r="D73" s="165" t="s">
        <v>8</v>
      </c>
      <c r="E73" s="166">
        <v>26</v>
      </c>
      <c r="F73" s="167">
        <v>78020.12</v>
      </c>
      <c r="G73" s="166">
        <f t="shared" si="8"/>
        <v>2028523.1199999999</v>
      </c>
      <c r="H73" s="167"/>
      <c r="I73" s="207">
        <v>82000</v>
      </c>
      <c r="J73" s="199">
        <f>I73*E73</f>
        <v>2132000</v>
      </c>
      <c r="K73" s="201"/>
      <c r="L73" s="202"/>
      <c r="M73" s="194"/>
      <c r="N73" s="203"/>
      <c r="O73" s="204"/>
      <c r="P73" s="194"/>
      <c r="Q73" s="189"/>
      <c r="R73" s="192"/>
      <c r="S73" s="398"/>
      <c r="T73" s="397"/>
      <c r="U73" s="201"/>
      <c r="V73" s="289"/>
      <c r="W73" s="286"/>
      <c r="X73" s="287"/>
      <c r="Y73" s="321"/>
      <c r="Z73" s="367"/>
      <c r="AA73" s="287"/>
      <c r="AB73" s="417"/>
      <c r="AC73" s="416"/>
      <c r="AD73" s="206"/>
      <c r="AE73" s="196"/>
      <c r="AF73" s="197">
        <f t="shared" si="13"/>
        <v>0</v>
      </c>
    </row>
    <row r="74" spans="1:32" ht="31.5" hidden="1" customHeight="1" x14ac:dyDescent="0.25">
      <c r="A74" s="195">
        <v>28</v>
      </c>
      <c r="B74" s="163" t="s">
        <v>86</v>
      </c>
      <c r="C74" s="163" t="s">
        <v>49</v>
      </c>
      <c r="D74" s="165" t="s">
        <v>8</v>
      </c>
      <c r="E74" s="166">
        <v>9</v>
      </c>
      <c r="F74" s="167">
        <v>74500</v>
      </c>
      <c r="G74" s="166">
        <f t="shared" si="8"/>
        <v>670500</v>
      </c>
      <c r="H74" s="167"/>
      <c r="I74" s="198">
        <v>73500</v>
      </c>
      <c r="J74" s="199">
        <f>I74*E74</f>
        <v>661500</v>
      </c>
      <c r="K74" s="186"/>
      <c r="L74" s="189"/>
      <c r="M74" s="194"/>
      <c r="N74" s="186"/>
      <c r="O74" s="189"/>
      <c r="P74" s="194"/>
      <c r="Q74" s="189">
        <v>53300</v>
      </c>
      <c r="R74" s="192">
        <f t="shared" ref="R74" si="24">Q74*E74</f>
        <v>479700</v>
      </c>
      <c r="S74" s="396">
        <v>90020</v>
      </c>
      <c r="T74" s="397">
        <f t="shared" ref="T74:T79" si="25">S74*E74</f>
        <v>810180</v>
      </c>
      <c r="U74" s="201"/>
      <c r="V74" s="215">
        <v>123290</v>
      </c>
      <c r="W74" s="286">
        <f>V74*E74</f>
        <v>1109610</v>
      </c>
      <c r="X74" s="284"/>
      <c r="Y74" s="307"/>
      <c r="Z74" s="367"/>
      <c r="AA74" s="284"/>
      <c r="AB74" s="313"/>
      <c r="AC74" s="416"/>
      <c r="AD74" s="195">
        <v>1694.21</v>
      </c>
      <c r="AE74" s="196">
        <f t="shared" ref="AE74:AE77" si="26">AD74*58.52</f>
        <v>99145.169200000004</v>
      </c>
      <c r="AF74" s="197">
        <f t="shared" si="13"/>
        <v>892306.52280000004</v>
      </c>
    </row>
    <row r="75" spans="1:32" ht="31.5" hidden="1" customHeight="1" x14ac:dyDescent="0.25">
      <c r="A75" s="195">
        <v>29</v>
      </c>
      <c r="B75" s="163" t="s">
        <v>87</v>
      </c>
      <c r="C75" s="163" t="s">
        <v>50</v>
      </c>
      <c r="D75" s="165" t="s">
        <v>8</v>
      </c>
      <c r="E75" s="166">
        <v>100</v>
      </c>
      <c r="F75" s="167">
        <v>1181.28</v>
      </c>
      <c r="G75" s="166">
        <f t="shared" si="8"/>
        <v>118128</v>
      </c>
      <c r="H75" s="167"/>
      <c r="I75" s="184"/>
      <c r="J75" s="185"/>
      <c r="K75" s="186"/>
      <c r="L75" s="187">
        <v>800</v>
      </c>
      <c r="M75" s="188">
        <f>L75*E75</f>
        <v>80000</v>
      </c>
      <c r="N75" s="186"/>
      <c r="O75" s="189"/>
      <c r="P75" s="194"/>
      <c r="Q75" s="189"/>
      <c r="R75" s="192"/>
      <c r="S75" s="396">
        <v>1020</v>
      </c>
      <c r="T75" s="397">
        <f t="shared" si="25"/>
        <v>102000</v>
      </c>
      <c r="U75" s="201"/>
      <c r="V75" s="215"/>
      <c r="W75" s="286"/>
      <c r="X75" s="284"/>
      <c r="Y75" s="307"/>
      <c r="Z75" s="367"/>
      <c r="AA75" s="284"/>
      <c r="AB75" s="313"/>
      <c r="AC75" s="416"/>
      <c r="AD75" s="195">
        <v>7.34</v>
      </c>
      <c r="AE75" s="196">
        <f t="shared" si="26"/>
        <v>429.53680000000003</v>
      </c>
      <c r="AF75" s="197">
        <f t="shared" si="13"/>
        <v>42953.68</v>
      </c>
    </row>
    <row r="76" spans="1:32" ht="31.5" hidden="1" customHeight="1" x14ac:dyDescent="0.25">
      <c r="A76" s="195">
        <v>30</v>
      </c>
      <c r="B76" s="164" t="s">
        <v>88</v>
      </c>
      <c r="C76" s="164" t="s">
        <v>51</v>
      </c>
      <c r="D76" s="165" t="s">
        <v>8</v>
      </c>
      <c r="E76" s="166">
        <v>14</v>
      </c>
      <c r="F76" s="167">
        <v>57436</v>
      </c>
      <c r="G76" s="166">
        <f t="shared" si="8"/>
        <v>804104</v>
      </c>
      <c r="H76" s="167"/>
      <c r="I76" s="200">
        <v>60882</v>
      </c>
      <c r="J76" s="185">
        <f>I76*E76</f>
        <v>852348</v>
      </c>
      <c r="K76" s="201"/>
      <c r="L76" s="202"/>
      <c r="M76" s="194"/>
      <c r="N76" s="203"/>
      <c r="O76" s="204"/>
      <c r="P76" s="194"/>
      <c r="Q76" s="189">
        <v>66800</v>
      </c>
      <c r="R76" s="192">
        <f t="shared" ref="R76" si="27">Q76*E76</f>
        <v>935200</v>
      </c>
      <c r="S76" s="398">
        <v>57520</v>
      </c>
      <c r="T76" s="397">
        <f t="shared" si="25"/>
        <v>805280</v>
      </c>
      <c r="U76" s="201"/>
      <c r="V76" s="289"/>
      <c r="W76" s="286"/>
      <c r="X76" s="287"/>
      <c r="Y76" s="321"/>
      <c r="Z76" s="367"/>
      <c r="AA76" s="287"/>
      <c r="AB76" s="417"/>
      <c r="AC76" s="416"/>
      <c r="AD76" s="206">
        <v>1215.92</v>
      </c>
      <c r="AE76" s="196">
        <f t="shared" si="26"/>
        <v>71155.638400000011</v>
      </c>
      <c r="AF76" s="197">
        <f t="shared" si="13"/>
        <v>996178.93760000018</v>
      </c>
    </row>
    <row r="77" spans="1:32" ht="31.5" hidden="1" customHeight="1" x14ac:dyDescent="0.25">
      <c r="A77" s="195">
        <v>31</v>
      </c>
      <c r="B77" s="163" t="s">
        <v>89</v>
      </c>
      <c r="C77" s="163" t="s">
        <v>52</v>
      </c>
      <c r="D77" s="165" t="s">
        <v>8</v>
      </c>
      <c r="E77" s="166">
        <v>30</v>
      </c>
      <c r="F77" s="167">
        <v>17000</v>
      </c>
      <c r="G77" s="166">
        <f t="shared" si="8"/>
        <v>510000</v>
      </c>
      <c r="H77" s="167"/>
      <c r="I77" s="184"/>
      <c r="J77" s="185"/>
      <c r="K77" s="186"/>
      <c r="L77" s="187">
        <v>17000</v>
      </c>
      <c r="M77" s="188">
        <f>L77*E77</f>
        <v>510000</v>
      </c>
      <c r="N77" s="186"/>
      <c r="O77" s="189">
        <v>24050.97</v>
      </c>
      <c r="P77" s="194">
        <f>O77*E77</f>
        <v>721529.10000000009</v>
      </c>
      <c r="Q77" s="189"/>
      <c r="R77" s="192"/>
      <c r="S77" s="396">
        <v>29410</v>
      </c>
      <c r="T77" s="397">
        <f t="shared" si="25"/>
        <v>882300</v>
      </c>
      <c r="U77" s="201"/>
      <c r="V77" s="215">
        <v>21692</v>
      </c>
      <c r="W77" s="286">
        <f>V77*E77</f>
        <v>650760</v>
      </c>
      <c r="X77" s="284"/>
      <c r="Y77" s="307"/>
      <c r="Z77" s="367"/>
      <c r="AA77" s="284"/>
      <c r="AB77" s="313"/>
      <c r="AC77" s="416"/>
      <c r="AD77" s="195">
        <v>812.42</v>
      </c>
      <c r="AE77" s="196">
        <f t="shared" si="26"/>
        <v>47542.818400000004</v>
      </c>
      <c r="AF77" s="197">
        <f t="shared" si="13"/>
        <v>1426284.5520000001</v>
      </c>
    </row>
    <row r="78" spans="1:32" ht="31.5" customHeight="1" thickBot="1" x14ac:dyDescent="0.3">
      <c r="A78" s="195">
        <v>6</v>
      </c>
      <c r="B78" s="163" t="s">
        <v>90</v>
      </c>
      <c r="C78" s="163" t="s">
        <v>53</v>
      </c>
      <c r="D78" s="165" t="s">
        <v>8</v>
      </c>
      <c r="E78" s="166">
        <v>12</v>
      </c>
      <c r="F78" s="167">
        <v>26500</v>
      </c>
      <c r="G78" s="166">
        <f t="shared" si="8"/>
        <v>318000</v>
      </c>
      <c r="H78" s="167">
        <v>26500</v>
      </c>
      <c r="I78" s="184"/>
      <c r="J78" s="185"/>
      <c r="K78" s="186"/>
      <c r="L78" s="189"/>
      <c r="M78" s="194"/>
      <c r="N78" s="186"/>
      <c r="O78" s="189"/>
      <c r="P78" s="194"/>
      <c r="Q78" s="189"/>
      <c r="R78" s="192"/>
      <c r="S78" s="396">
        <v>35660</v>
      </c>
      <c r="T78" s="397">
        <f t="shared" si="25"/>
        <v>427920</v>
      </c>
      <c r="U78" s="201"/>
      <c r="V78" s="215"/>
      <c r="W78" s="286"/>
      <c r="X78" s="284"/>
      <c r="Y78" s="307">
        <v>25175.42</v>
      </c>
      <c r="Z78" s="367">
        <f>Y78*E78</f>
        <v>302105.03999999998</v>
      </c>
      <c r="AA78" s="284"/>
      <c r="AB78" s="313">
        <v>26500</v>
      </c>
      <c r="AC78" s="416">
        <f>AB78*E78</f>
        <v>318000</v>
      </c>
      <c r="AD78" s="195"/>
      <c r="AE78" s="196"/>
      <c r="AF78" s="197">
        <f t="shared" si="13"/>
        <v>0</v>
      </c>
    </row>
    <row r="79" spans="1:32" ht="31.5" hidden="1" customHeight="1" x14ac:dyDescent="0.25">
      <c r="A79" s="195">
        <v>33</v>
      </c>
      <c r="B79" s="164" t="s">
        <v>91</v>
      </c>
      <c r="C79" s="164" t="s">
        <v>54</v>
      </c>
      <c r="D79" s="165" t="s">
        <v>8</v>
      </c>
      <c r="E79" s="166">
        <v>7</v>
      </c>
      <c r="F79" s="167">
        <v>42400</v>
      </c>
      <c r="G79" s="166">
        <f t="shared" si="8"/>
        <v>296800</v>
      </c>
      <c r="H79" s="167"/>
      <c r="I79" s="207">
        <v>44944</v>
      </c>
      <c r="J79" s="199">
        <f>I79*E79</f>
        <v>314608</v>
      </c>
      <c r="K79" s="201"/>
      <c r="L79" s="202"/>
      <c r="M79" s="194"/>
      <c r="N79" s="203"/>
      <c r="O79" s="204"/>
      <c r="P79" s="192"/>
      <c r="Q79" s="204">
        <v>48400</v>
      </c>
      <c r="R79" s="192">
        <f t="shared" ref="R79:R82" si="28">Q79*E79</f>
        <v>338800</v>
      </c>
      <c r="S79" s="398">
        <v>49970</v>
      </c>
      <c r="T79" s="397">
        <f t="shared" si="25"/>
        <v>349790</v>
      </c>
      <c r="U79" s="201"/>
      <c r="V79" s="289"/>
      <c r="W79" s="286"/>
      <c r="X79" s="287"/>
      <c r="Y79" s="321"/>
      <c r="Z79" s="367"/>
      <c r="AA79" s="287"/>
      <c r="AB79" s="417"/>
      <c r="AC79" s="416"/>
      <c r="AD79" s="206">
        <v>1263.43</v>
      </c>
      <c r="AE79" s="196">
        <f t="shared" ref="AE79:AE83" si="29">AD79*58.52</f>
        <v>73935.923600000009</v>
      </c>
      <c r="AF79" s="197">
        <f t="shared" si="13"/>
        <v>517551.46520000009</v>
      </c>
    </row>
    <row r="80" spans="1:32" ht="31.5" hidden="1" customHeight="1" x14ac:dyDescent="0.25">
      <c r="A80" s="195">
        <v>34</v>
      </c>
      <c r="B80" s="163" t="s">
        <v>92</v>
      </c>
      <c r="C80" s="163" t="s">
        <v>55</v>
      </c>
      <c r="D80" s="165" t="s">
        <v>8</v>
      </c>
      <c r="E80" s="166">
        <v>1200</v>
      </c>
      <c r="F80" s="167">
        <v>3860</v>
      </c>
      <c r="G80" s="166">
        <f t="shared" si="8"/>
        <v>4632000</v>
      </c>
      <c r="H80" s="167"/>
      <c r="I80" s="184">
        <v>5000</v>
      </c>
      <c r="J80" s="185">
        <f>I80*E80</f>
        <v>6000000</v>
      </c>
      <c r="K80" s="186"/>
      <c r="L80" s="187">
        <v>3860</v>
      </c>
      <c r="M80" s="188">
        <f>L80*E80</f>
        <v>4632000</v>
      </c>
      <c r="N80" s="186"/>
      <c r="O80" s="189"/>
      <c r="P80" s="194"/>
      <c r="Q80" s="189">
        <v>4800</v>
      </c>
      <c r="R80" s="192">
        <f t="shared" si="28"/>
        <v>5760000</v>
      </c>
      <c r="S80" s="396"/>
      <c r="T80" s="397"/>
      <c r="U80" s="201"/>
      <c r="V80" s="215"/>
      <c r="W80" s="286"/>
      <c r="X80" s="284"/>
      <c r="Y80" s="307"/>
      <c r="Z80" s="367"/>
      <c r="AA80" s="284"/>
      <c r="AB80" s="313"/>
      <c r="AC80" s="416"/>
      <c r="AD80" s="195">
        <v>80.83</v>
      </c>
      <c r="AE80" s="196">
        <f t="shared" si="29"/>
        <v>4730.1716000000006</v>
      </c>
      <c r="AF80" s="197">
        <f t="shared" si="13"/>
        <v>5676205.9200000009</v>
      </c>
    </row>
    <row r="81" spans="1:32" ht="31.5" hidden="1" customHeight="1" x14ac:dyDescent="0.25">
      <c r="A81" s="195">
        <v>35</v>
      </c>
      <c r="B81" s="163" t="s">
        <v>93</v>
      </c>
      <c r="C81" s="163" t="s">
        <v>56</v>
      </c>
      <c r="D81" s="165" t="s">
        <v>8</v>
      </c>
      <c r="E81" s="166">
        <v>14</v>
      </c>
      <c r="F81" s="167">
        <v>124863</v>
      </c>
      <c r="G81" s="166">
        <f t="shared" si="8"/>
        <v>1748082</v>
      </c>
      <c r="H81" s="167"/>
      <c r="I81" s="184">
        <v>108700</v>
      </c>
      <c r="J81" s="185">
        <f>I81*E81</f>
        <v>1521800</v>
      </c>
      <c r="K81" s="186"/>
      <c r="L81" s="189"/>
      <c r="M81" s="194"/>
      <c r="N81" s="186"/>
      <c r="O81" s="189"/>
      <c r="P81" s="194"/>
      <c r="Q81" s="189">
        <v>74800</v>
      </c>
      <c r="R81" s="192">
        <f t="shared" si="28"/>
        <v>1047200</v>
      </c>
      <c r="S81" s="396">
        <v>72460</v>
      </c>
      <c r="T81" s="397">
        <f>S81*E81</f>
        <v>1014440</v>
      </c>
      <c r="U81" s="201"/>
      <c r="V81" s="215"/>
      <c r="W81" s="286"/>
      <c r="X81" s="284"/>
      <c r="Y81" s="307"/>
      <c r="Z81" s="367"/>
      <c r="AA81" s="284"/>
      <c r="AB81" s="313"/>
      <c r="AC81" s="416"/>
      <c r="AD81" s="195">
        <v>2014.43</v>
      </c>
      <c r="AE81" s="196">
        <f t="shared" si="29"/>
        <v>117884.44360000001</v>
      </c>
      <c r="AF81" s="197">
        <f t="shared" si="13"/>
        <v>1650382.2104000002</v>
      </c>
    </row>
    <row r="82" spans="1:32" ht="32.25" hidden="1" customHeight="1" x14ac:dyDescent="0.25">
      <c r="A82" s="195">
        <v>36</v>
      </c>
      <c r="B82" s="164" t="s">
        <v>94</v>
      </c>
      <c r="C82" s="164" t="s">
        <v>57</v>
      </c>
      <c r="D82" s="165" t="s">
        <v>8</v>
      </c>
      <c r="E82" s="166">
        <v>300</v>
      </c>
      <c r="F82" s="167">
        <v>2160</v>
      </c>
      <c r="G82" s="166">
        <f t="shared" si="8"/>
        <v>648000</v>
      </c>
      <c r="H82" s="167"/>
      <c r="I82" s="200">
        <v>3500</v>
      </c>
      <c r="J82" s="185">
        <f>I82*E82</f>
        <v>1050000</v>
      </c>
      <c r="K82" s="201"/>
      <c r="L82" s="213">
        <v>2160</v>
      </c>
      <c r="M82" s="188">
        <f>L82*E82</f>
        <v>648000</v>
      </c>
      <c r="N82" s="203"/>
      <c r="O82" s="204"/>
      <c r="P82" s="192"/>
      <c r="Q82" s="204">
        <v>3600</v>
      </c>
      <c r="R82" s="192">
        <f t="shared" si="28"/>
        <v>1080000</v>
      </c>
      <c r="S82" s="398">
        <v>2990</v>
      </c>
      <c r="T82" s="397">
        <f>S82*E82</f>
        <v>897000</v>
      </c>
      <c r="U82" s="201"/>
      <c r="V82" s="289"/>
      <c r="W82" s="286"/>
      <c r="X82" s="287"/>
      <c r="Y82" s="321"/>
      <c r="Z82" s="367"/>
      <c r="AA82" s="287"/>
      <c r="AB82" s="417"/>
      <c r="AC82" s="416"/>
      <c r="AD82" s="206">
        <v>2160</v>
      </c>
      <c r="AE82" s="196">
        <f t="shared" si="29"/>
        <v>126403.20000000001</v>
      </c>
      <c r="AF82" s="197">
        <f t="shared" si="13"/>
        <v>37920960</v>
      </c>
    </row>
    <row r="83" spans="1:32" ht="31.5" hidden="1" customHeight="1" thickBot="1" x14ac:dyDescent="0.3">
      <c r="A83" s="251">
        <v>37</v>
      </c>
      <c r="B83" s="252" t="s">
        <v>95</v>
      </c>
      <c r="C83" s="252" t="s">
        <v>58</v>
      </c>
      <c r="D83" s="253" t="s">
        <v>8</v>
      </c>
      <c r="E83" s="254">
        <v>70</v>
      </c>
      <c r="F83" s="255">
        <v>2050</v>
      </c>
      <c r="G83" s="256">
        <f t="shared" si="8"/>
        <v>143500</v>
      </c>
      <c r="H83" s="255"/>
      <c r="I83" s="257"/>
      <c r="J83" s="258"/>
      <c r="K83" s="259"/>
      <c r="L83" s="260">
        <v>2050</v>
      </c>
      <c r="M83" s="261">
        <f>L83*E83</f>
        <v>143500</v>
      </c>
      <c r="N83" s="259"/>
      <c r="O83" s="262"/>
      <c r="P83" s="263"/>
      <c r="Q83" s="228"/>
      <c r="R83" s="229"/>
      <c r="S83" s="403"/>
      <c r="T83" s="404"/>
      <c r="U83" s="378"/>
      <c r="V83" s="377"/>
      <c r="W83" s="379"/>
      <c r="X83" s="380"/>
      <c r="Y83" s="368"/>
      <c r="Z83" s="411"/>
      <c r="AA83" s="380"/>
      <c r="AB83" s="366"/>
      <c r="AC83" s="420"/>
      <c r="AD83" s="264">
        <v>54.53</v>
      </c>
      <c r="AE83" s="265">
        <f t="shared" si="29"/>
        <v>3191.0956000000001</v>
      </c>
      <c r="AF83" s="266">
        <f t="shared" si="13"/>
        <v>223376.69200000001</v>
      </c>
    </row>
    <row r="84" spans="1:32" ht="24.75" customHeight="1" thickBot="1" x14ac:dyDescent="0.3">
      <c r="A84" s="511" t="s">
        <v>3</v>
      </c>
      <c r="B84" s="512"/>
      <c r="C84" s="512"/>
      <c r="D84" s="512"/>
      <c r="E84" s="512"/>
      <c r="F84" s="374"/>
      <c r="G84" s="273">
        <v>1711250</v>
      </c>
      <c r="H84" s="374"/>
      <c r="I84" s="374">
        <v>967264</v>
      </c>
      <c r="J84" s="271">
        <v>18181330</v>
      </c>
      <c r="K84" s="271"/>
      <c r="L84" s="271">
        <f>SUM(L47:L83)</f>
        <v>77720</v>
      </c>
      <c r="M84" s="271">
        <v>7744200</v>
      </c>
      <c r="N84" s="381"/>
      <c r="O84" s="271">
        <v>63141</v>
      </c>
      <c r="P84" s="381">
        <v>1019387</v>
      </c>
      <c r="Q84" s="381">
        <v>804800</v>
      </c>
      <c r="R84" s="381">
        <v>14373300</v>
      </c>
      <c r="S84" s="401"/>
      <c r="T84" s="402">
        <v>2837470</v>
      </c>
      <c r="U84" s="374"/>
      <c r="V84" s="268"/>
      <c r="W84" s="374"/>
      <c r="X84" s="273"/>
      <c r="Y84" s="410"/>
      <c r="Z84" s="410">
        <v>1625590.9</v>
      </c>
      <c r="AA84" s="273"/>
      <c r="AB84" s="235"/>
      <c r="AC84" s="238">
        <v>1711250</v>
      </c>
      <c r="AD84" s="267"/>
      <c r="AE84" s="267">
        <f>SUM(AE47:AE83)</f>
        <v>1588944.4031999998</v>
      </c>
      <c r="AF84" s="267">
        <f>SUM(AF47:AF83)</f>
        <v>60481806.924000002</v>
      </c>
    </row>
    <row r="85" spans="1:32" ht="31.5" hidden="1" customHeight="1" thickBot="1" x14ac:dyDescent="0.3">
      <c r="A85" s="388"/>
      <c r="B85" s="389"/>
      <c r="C85" s="389"/>
      <c r="D85" s="389"/>
      <c r="E85" s="389"/>
      <c r="F85" s="270"/>
      <c r="G85" s="270"/>
      <c r="H85" s="374"/>
      <c r="I85" s="390"/>
      <c r="J85" s="374"/>
      <c r="K85" s="269"/>
      <c r="L85" s="269"/>
      <c r="M85" s="374"/>
      <c r="N85" s="269"/>
      <c r="O85" s="269"/>
      <c r="P85" s="374"/>
      <c r="Q85" s="269"/>
      <c r="R85" s="374"/>
      <c r="S85" s="405"/>
      <c r="T85" s="401"/>
      <c r="U85" s="269"/>
      <c r="V85" s="269"/>
      <c r="W85" s="374"/>
      <c r="X85" s="269"/>
      <c r="Y85" s="365"/>
      <c r="Z85" s="329"/>
      <c r="AA85" s="269"/>
      <c r="AB85" s="236"/>
      <c r="AC85" s="235"/>
      <c r="AD85" s="236"/>
      <c r="AE85" s="236"/>
      <c r="AF85" s="235"/>
    </row>
    <row r="86" spans="1:32" ht="20.25" hidden="1" customHeight="1" thickBot="1" x14ac:dyDescent="0.3">
      <c r="A86" s="268"/>
      <c r="B86" s="269"/>
      <c r="C86" s="269"/>
      <c r="D86" s="269"/>
      <c r="E86" s="269"/>
      <c r="F86" s="269"/>
      <c r="G86" s="269"/>
      <c r="H86" s="269"/>
      <c r="I86" s="269"/>
      <c r="J86" s="270"/>
      <c r="K86" s="270"/>
      <c r="L86" s="270"/>
      <c r="M86" s="270"/>
      <c r="N86" s="270"/>
      <c r="O86" s="270"/>
      <c r="P86" s="270"/>
      <c r="Q86" s="270"/>
      <c r="R86" s="270"/>
      <c r="S86" s="406"/>
      <c r="T86" s="406"/>
      <c r="U86" s="270"/>
      <c r="V86" s="270"/>
      <c r="W86" s="270"/>
      <c r="X86" s="270"/>
      <c r="Y86" s="412"/>
      <c r="Z86" s="413"/>
      <c r="AA86" s="243"/>
      <c r="AB86" s="421"/>
      <c r="AC86" s="421"/>
      <c r="AD86" s="242"/>
      <c r="AE86" s="243"/>
      <c r="AF86" s="243"/>
    </row>
    <row r="87" spans="1:32" ht="7.5" customHeight="1" thickBot="1" x14ac:dyDescent="0.3">
      <c r="A87" s="483"/>
      <c r="B87" s="484"/>
      <c r="C87" s="484"/>
      <c r="D87" s="484"/>
      <c r="E87" s="484"/>
      <c r="F87" s="484"/>
      <c r="G87" s="484"/>
      <c r="H87" s="485"/>
      <c r="I87" s="268"/>
      <c r="J87" s="269"/>
      <c r="K87" s="270"/>
      <c r="L87" s="271"/>
      <c r="M87" s="270"/>
      <c r="N87" s="272"/>
      <c r="O87" s="270"/>
      <c r="P87" s="270"/>
      <c r="Q87" s="270"/>
      <c r="R87" s="270"/>
      <c r="S87" s="268"/>
      <c r="T87" s="269"/>
      <c r="U87" s="270"/>
      <c r="V87" s="268"/>
      <c r="W87" s="269"/>
      <c r="X87" s="270"/>
      <c r="Y87" s="268"/>
      <c r="Z87" s="269"/>
      <c r="AA87" s="270"/>
      <c r="AB87" s="268"/>
      <c r="AC87" s="273"/>
      <c r="AD87" s="268"/>
      <c r="AE87" s="269"/>
      <c r="AF87" s="273"/>
    </row>
    <row r="88" spans="1:32" ht="61.5" customHeight="1" thickBot="1" x14ac:dyDescent="0.3">
      <c r="A88" s="274">
        <v>1</v>
      </c>
      <c r="B88" s="486" t="s">
        <v>6</v>
      </c>
      <c r="C88" s="487"/>
      <c r="D88" s="487"/>
      <c r="E88" s="487"/>
      <c r="F88" s="487"/>
      <c r="G88" s="487"/>
      <c r="H88" s="488"/>
      <c r="I88" s="489" t="s">
        <v>16</v>
      </c>
      <c r="J88" s="490"/>
      <c r="K88" s="491"/>
      <c r="L88" s="489" t="s">
        <v>17</v>
      </c>
      <c r="M88" s="490"/>
      <c r="N88" s="491"/>
      <c r="O88" s="489" t="s">
        <v>15</v>
      </c>
      <c r="P88" s="490"/>
      <c r="Q88" s="489" t="s">
        <v>15</v>
      </c>
      <c r="R88" s="490"/>
      <c r="S88" s="489" t="s">
        <v>18</v>
      </c>
      <c r="T88" s="490"/>
      <c r="U88" s="491"/>
      <c r="V88" s="489" t="s">
        <v>19</v>
      </c>
      <c r="W88" s="490"/>
      <c r="X88" s="491"/>
      <c r="Y88" s="489" t="s">
        <v>122</v>
      </c>
      <c r="Z88" s="490"/>
      <c r="AA88" s="491"/>
      <c r="AB88" s="489" t="s">
        <v>123</v>
      </c>
      <c r="AC88" s="491"/>
      <c r="AD88" s="489" t="s">
        <v>19</v>
      </c>
      <c r="AE88" s="490"/>
      <c r="AF88" s="491"/>
    </row>
    <row r="89" spans="1:32" ht="26.25" customHeight="1" thickBot="1" x14ac:dyDescent="0.3">
      <c r="A89" s="274">
        <v>2</v>
      </c>
      <c r="B89" s="486" t="s">
        <v>110</v>
      </c>
      <c r="C89" s="487"/>
      <c r="D89" s="487"/>
      <c r="E89" s="487"/>
      <c r="F89" s="487"/>
      <c r="G89" s="487"/>
      <c r="H89" s="488"/>
      <c r="I89" s="489"/>
      <c r="J89" s="490"/>
      <c r="K89" s="275"/>
      <c r="L89" s="489"/>
      <c r="M89" s="490"/>
      <c r="N89" s="276"/>
      <c r="O89" s="489"/>
      <c r="P89" s="490"/>
      <c r="Q89" s="489"/>
      <c r="R89" s="491"/>
      <c r="S89" s="489" t="s">
        <v>126</v>
      </c>
      <c r="T89" s="490"/>
      <c r="U89" s="276"/>
      <c r="V89" s="489"/>
      <c r="W89" s="490"/>
      <c r="X89" s="276"/>
      <c r="Y89" s="489" t="s">
        <v>124</v>
      </c>
      <c r="Z89" s="490"/>
      <c r="AA89" s="276"/>
      <c r="AB89" s="489" t="s">
        <v>125</v>
      </c>
      <c r="AC89" s="491"/>
      <c r="AD89" s="489"/>
      <c r="AE89" s="490"/>
      <c r="AF89" s="491"/>
    </row>
    <row r="90" spans="1:32" ht="25.5" customHeight="1" thickBot="1" x14ac:dyDescent="0.3">
      <c r="A90" s="274">
        <v>3</v>
      </c>
      <c r="B90" s="486" t="s">
        <v>9</v>
      </c>
      <c r="C90" s="487"/>
      <c r="D90" s="487"/>
      <c r="E90" s="487"/>
      <c r="F90" s="487"/>
      <c r="G90" s="487"/>
      <c r="H90" s="488"/>
      <c r="I90" s="489" t="s">
        <v>10</v>
      </c>
      <c r="J90" s="490"/>
      <c r="K90" s="491"/>
      <c r="L90" s="489" t="s">
        <v>10</v>
      </c>
      <c r="M90" s="490"/>
      <c r="N90" s="491"/>
      <c r="O90" s="489" t="s">
        <v>10</v>
      </c>
      <c r="P90" s="490"/>
      <c r="Q90" s="489"/>
      <c r="R90" s="491"/>
      <c r="S90" s="489" t="s">
        <v>10</v>
      </c>
      <c r="T90" s="490"/>
      <c r="U90" s="491"/>
      <c r="V90" s="489" t="s">
        <v>10</v>
      </c>
      <c r="W90" s="490"/>
      <c r="X90" s="491"/>
      <c r="Y90" s="489" t="s">
        <v>10</v>
      </c>
      <c r="Z90" s="490"/>
      <c r="AA90" s="491"/>
      <c r="AB90" s="489" t="s">
        <v>10</v>
      </c>
      <c r="AC90" s="491"/>
      <c r="AD90" s="489" t="s">
        <v>10</v>
      </c>
      <c r="AE90" s="490"/>
      <c r="AF90" s="491"/>
    </row>
    <row r="91" spans="1:32" ht="36.75" customHeight="1" thickBot="1" x14ac:dyDescent="0.3">
      <c r="A91" s="274">
        <v>4</v>
      </c>
      <c r="B91" s="486" t="s">
        <v>116</v>
      </c>
      <c r="C91" s="487"/>
      <c r="D91" s="487"/>
      <c r="E91" s="487"/>
      <c r="F91" s="487"/>
      <c r="G91" s="487"/>
      <c r="H91" s="488"/>
      <c r="I91" s="489" t="s">
        <v>117</v>
      </c>
      <c r="J91" s="490"/>
      <c r="K91" s="276"/>
      <c r="L91" s="489" t="s">
        <v>117</v>
      </c>
      <c r="M91" s="490"/>
      <c r="N91" s="276"/>
      <c r="O91" s="489" t="s">
        <v>117</v>
      </c>
      <c r="P91" s="490"/>
      <c r="Q91" s="489" t="s">
        <v>118</v>
      </c>
      <c r="R91" s="491"/>
      <c r="S91" s="489" t="s">
        <v>119</v>
      </c>
      <c r="T91" s="491"/>
      <c r="U91" s="276"/>
      <c r="V91" s="489" t="s">
        <v>117</v>
      </c>
      <c r="W91" s="490"/>
      <c r="X91" s="276"/>
      <c r="Y91" s="489" t="s">
        <v>117</v>
      </c>
      <c r="Z91" s="490"/>
      <c r="AA91" s="276"/>
      <c r="AB91" s="489" t="s">
        <v>117</v>
      </c>
      <c r="AC91" s="491"/>
      <c r="AD91" s="489" t="s">
        <v>120</v>
      </c>
      <c r="AE91" s="490"/>
      <c r="AF91" s="491"/>
    </row>
    <row r="92" spans="1:32" ht="21.75" customHeight="1" thickBot="1" x14ac:dyDescent="0.3">
      <c r="A92" s="274">
        <v>5</v>
      </c>
      <c r="B92" s="486" t="s">
        <v>7</v>
      </c>
      <c r="C92" s="487"/>
      <c r="D92" s="487"/>
      <c r="E92" s="487"/>
      <c r="F92" s="487"/>
      <c r="G92" s="487"/>
      <c r="H92" s="488"/>
      <c r="I92" s="489" t="s">
        <v>11</v>
      </c>
      <c r="J92" s="490"/>
      <c r="K92" s="491"/>
      <c r="L92" s="489" t="s">
        <v>11</v>
      </c>
      <c r="M92" s="490"/>
      <c r="N92" s="491"/>
      <c r="O92" s="489" t="s">
        <v>11</v>
      </c>
      <c r="P92" s="490"/>
      <c r="Q92" s="489" t="s">
        <v>11</v>
      </c>
      <c r="R92" s="490"/>
      <c r="S92" s="489" t="s">
        <v>11</v>
      </c>
      <c r="T92" s="490"/>
      <c r="U92" s="491"/>
      <c r="V92" s="489" t="s">
        <v>11</v>
      </c>
      <c r="W92" s="490"/>
      <c r="X92" s="491"/>
      <c r="Y92" s="489" t="s">
        <v>11</v>
      </c>
      <c r="Z92" s="490"/>
      <c r="AA92" s="491"/>
      <c r="AB92" s="489" t="s">
        <v>11</v>
      </c>
      <c r="AC92" s="491"/>
      <c r="AD92" s="489" t="s">
        <v>11</v>
      </c>
      <c r="AE92" s="490"/>
      <c r="AF92" s="491"/>
    </row>
    <row r="93" spans="1:32" ht="75.75" customHeight="1" thickBot="1" x14ac:dyDescent="0.3">
      <c r="A93" s="274">
        <v>6</v>
      </c>
      <c r="B93" s="486" t="s">
        <v>12</v>
      </c>
      <c r="C93" s="487"/>
      <c r="D93" s="487"/>
      <c r="E93" s="487"/>
      <c r="F93" s="487"/>
      <c r="G93" s="487"/>
      <c r="H93" s="488"/>
      <c r="I93" s="489" t="s">
        <v>13</v>
      </c>
      <c r="J93" s="490"/>
      <c r="K93" s="491"/>
      <c r="L93" s="489" t="s">
        <v>13</v>
      </c>
      <c r="M93" s="490"/>
      <c r="N93" s="491"/>
      <c r="O93" s="489" t="s">
        <v>112</v>
      </c>
      <c r="P93" s="490"/>
      <c r="Q93" s="489" t="s">
        <v>13</v>
      </c>
      <c r="R93" s="491"/>
      <c r="S93" s="489" t="s">
        <v>13</v>
      </c>
      <c r="T93" s="490"/>
      <c r="U93" s="491"/>
      <c r="V93" s="489" t="s">
        <v>13</v>
      </c>
      <c r="W93" s="490"/>
      <c r="X93" s="491"/>
      <c r="Y93" s="489" t="s">
        <v>127</v>
      </c>
      <c r="Z93" s="490"/>
      <c r="AA93" s="491"/>
      <c r="AB93" s="489" t="s">
        <v>13</v>
      </c>
      <c r="AC93" s="491"/>
      <c r="AD93" s="489" t="s">
        <v>13</v>
      </c>
      <c r="AE93" s="490"/>
      <c r="AF93" s="491"/>
    </row>
  </sheetData>
  <mergeCells count="86">
    <mergeCell ref="S93:U93"/>
    <mergeCell ref="V93:X93"/>
    <mergeCell ref="Y93:AA93"/>
    <mergeCell ref="AB93:AC93"/>
    <mergeCell ref="V91:W91"/>
    <mergeCell ref="Y91:Z91"/>
    <mergeCell ref="AB91:AC91"/>
    <mergeCell ref="AD93:AF93"/>
    <mergeCell ref="S46:T46"/>
    <mergeCell ref="Y46:Z46"/>
    <mergeCell ref="AB46:AC46"/>
    <mergeCell ref="A46:H46"/>
    <mergeCell ref="S92:U92"/>
    <mergeCell ref="V92:X92"/>
    <mergeCell ref="Y92:AA92"/>
    <mergeCell ref="AB92:AC92"/>
    <mergeCell ref="AD92:AF92"/>
    <mergeCell ref="B93:H93"/>
    <mergeCell ref="I93:K93"/>
    <mergeCell ref="L93:N93"/>
    <mergeCell ref="O93:P93"/>
    <mergeCell ref="Q93:R93"/>
    <mergeCell ref="S91:T91"/>
    <mergeCell ref="AD91:AF91"/>
    <mergeCell ref="B92:H92"/>
    <mergeCell ref="I92:K92"/>
    <mergeCell ref="L92:N92"/>
    <mergeCell ref="O92:P92"/>
    <mergeCell ref="Q92:R92"/>
    <mergeCell ref="I91:J91"/>
    <mergeCell ref="L91:M91"/>
    <mergeCell ref="O91:P91"/>
    <mergeCell ref="Q91:R91"/>
    <mergeCell ref="B91:H91"/>
    <mergeCell ref="AD88:AF88"/>
    <mergeCell ref="B90:H90"/>
    <mergeCell ref="I90:K90"/>
    <mergeCell ref="L90:N90"/>
    <mergeCell ref="O90:P90"/>
    <mergeCell ref="Q90:R90"/>
    <mergeCell ref="S89:T89"/>
    <mergeCell ref="V89:W89"/>
    <mergeCell ref="Y89:Z89"/>
    <mergeCell ref="AB89:AC89"/>
    <mergeCell ref="AD89:AF89"/>
    <mergeCell ref="S90:U90"/>
    <mergeCell ref="V90:X90"/>
    <mergeCell ref="Y90:AA90"/>
    <mergeCell ref="AB90:AC90"/>
    <mergeCell ref="AD90:AF90"/>
    <mergeCell ref="Q89:R89"/>
    <mergeCell ref="S88:U88"/>
    <mergeCell ref="V88:X88"/>
    <mergeCell ref="Y88:AA88"/>
    <mergeCell ref="AB88:AC88"/>
    <mergeCell ref="Q88:R88"/>
    <mergeCell ref="O88:P88"/>
    <mergeCell ref="B89:H89"/>
    <mergeCell ref="I89:J89"/>
    <mergeCell ref="L89:M89"/>
    <mergeCell ref="O89:P89"/>
    <mergeCell ref="A44:E44"/>
    <mergeCell ref="A84:E84"/>
    <mergeCell ref="A6:AC6"/>
    <mergeCell ref="L4:N4"/>
    <mergeCell ref="O4:P4"/>
    <mergeCell ref="Q4:R4"/>
    <mergeCell ref="S4:U4"/>
    <mergeCell ref="V4:X4"/>
    <mergeCell ref="Y4:AA4"/>
    <mergeCell ref="A87:H87"/>
    <mergeCell ref="B88:H88"/>
    <mergeCell ref="I88:K88"/>
    <mergeCell ref="L88:N88"/>
    <mergeCell ref="A2:AF2"/>
    <mergeCell ref="A4:A5"/>
    <mergeCell ref="B4:B5"/>
    <mergeCell ref="C4:C5"/>
    <mergeCell ref="D4:D5"/>
    <mergeCell ref="E4:E5"/>
    <mergeCell ref="F4:F5"/>
    <mergeCell ref="G4:G5"/>
    <mergeCell ref="H4:H5"/>
    <mergeCell ref="I4:K4"/>
    <mergeCell ref="AB4:AC4"/>
    <mergeCell ref="AD4:AF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AW224"/>
  <sheetViews>
    <sheetView tabSelected="1" zoomScale="90" zoomScaleNormal="90" workbookViewId="0">
      <pane xSplit="7" ySplit="5" topLeftCell="H6" activePane="bottomRight" state="frozen"/>
      <selection pane="topRight" activeCell="J1" sqref="J1"/>
      <selection pane="bottomLeft" activeCell="A6" sqref="A6"/>
      <selection pane="bottomRight" activeCell="H6" sqref="H6"/>
    </sheetView>
  </sheetViews>
  <sheetFormatPr defaultColWidth="11" defaultRowHeight="80.25" customHeight="1" outlineLevelCol="1" x14ac:dyDescent="0.25"/>
  <cols>
    <col min="1" max="1" width="6.85546875" style="156" customWidth="1"/>
    <col min="2" max="2" width="13.140625" style="156" customWidth="1"/>
    <col min="3" max="6" width="21.140625" style="156" customWidth="1"/>
    <col min="7" max="7" width="10.140625" style="156" customWidth="1"/>
    <col min="8" max="14" width="14.5703125" style="156" customWidth="1" outlineLevel="1"/>
    <col min="15" max="15" width="14.5703125" style="156" customWidth="1"/>
    <col min="16" max="17" width="20.7109375" style="156" customWidth="1"/>
    <col min="18" max="18" width="28.140625" style="426" customWidth="1"/>
    <col min="19" max="31" width="11" style="426" customWidth="1"/>
    <col min="32" max="49" width="11" style="426"/>
    <col min="50" max="16384" width="11" style="156"/>
  </cols>
  <sheetData>
    <row r="1" spans="1:49" ht="22.5" customHeight="1" x14ac:dyDescent="0.25">
      <c r="A1" s="155"/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</row>
    <row r="2" spans="1:49" ht="33" customHeight="1" x14ac:dyDescent="0.25">
      <c r="A2" s="443"/>
      <c r="B2" s="443"/>
      <c r="C2" s="443"/>
      <c r="D2" s="443"/>
      <c r="E2" s="443"/>
      <c r="F2" s="443"/>
      <c r="G2" s="443"/>
      <c r="H2" s="443"/>
      <c r="I2" s="443"/>
      <c r="J2" s="443"/>
      <c r="K2" s="443"/>
      <c r="L2" s="443"/>
      <c r="M2" s="443"/>
      <c r="N2" s="443"/>
      <c r="O2" s="449"/>
      <c r="P2" s="434"/>
      <c r="Q2" s="435"/>
    </row>
    <row r="3" spans="1:49" ht="22.15" customHeight="1" x14ac:dyDescent="0.25">
      <c r="A3" s="155"/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</row>
    <row r="4" spans="1:49" ht="59.1" customHeight="1" x14ac:dyDescent="0.25">
      <c r="A4" s="526" t="s">
        <v>0</v>
      </c>
      <c r="B4" s="526" t="s">
        <v>2</v>
      </c>
      <c r="C4" s="526"/>
      <c r="D4" s="526" t="s">
        <v>150</v>
      </c>
      <c r="E4" s="526" t="s">
        <v>151</v>
      </c>
      <c r="F4" s="530" t="s">
        <v>154</v>
      </c>
      <c r="G4" s="526" t="s">
        <v>5</v>
      </c>
      <c r="H4" s="532" t="s">
        <v>145</v>
      </c>
      <c r="I4" s="500"/>
      <c r="J4" s="500"/>
      <c r="K4" s="500"/>
      <c r="L4" s="500"/>
      <c r="M4" s="500"/>
      <c r="N4" s="500"/>
      <c r="O4" s="530" t="s">
        <v>147</v>
      </c>
      <c r="P4" s="528"/>
      <c r="Q4" s="528"/>
      <c r="R4" s="534" t="s">
        <v>135</v>
      </c>
    </row>
    <row r="5" spans="1:49" ht="63" customHeight="1" x14ac:dyDescent="0.25">
      <c r="A5" s="526"/>
      <c r="B5" s="526"/>
      <c r="C5" s="526"/>
      <c r="D5" s="526"/>
      <c r="E5" s="526"/>
      <c r="F5" s="531"/>
      <c r="G5" s="526"/>
      <c r="H5" s="445" t="s">
        <v>138</v>
      </c>
      <c r="I5" s="445" t="s">
        <v>139</v>
      </c>
      <c r="J5" s="445" t="s">
        <v>140</v>
      </c>
      <c r="K5" s="445" t="s">
        <v>141</v>
      </c>
      <c r="L5" s="445" t="s">
        <v>142</v>
      </c>
      <c r="M5" s="445" t="s">
        <v>143</v>
      </c>
      <c r="N5" s="445" t="s">
        <v>144</v>
      </c>
      <c r="O5" s="531"/>
      <c r="P5" s="436" t="s">
        <v>148</v>
      </c>
      <c r="Q5" s="436" t="s">
        <v>136</v>
      </c>
      <c r="R5" s="534"/>
    </row>
    <row r="6" spans="1:49" ht="120" x14ac:dyDescent="0.25">
      <c r="A6" s="433">
        <v>1</v>
      </c>
      <c r="B6" s="529" t="s">
        <v>146</v>
      </c>
      <c r="C6" s="529"/>
      <c r="D6" s="428" t="s">
        <v>152</v>
      </c>
      <c r="E6" s="428" t="s">
        <v>153</v>
      </c>
      <c r="F6" s="448">
        <v>370</v>
      </c>
      <c r="G6" s="427" t="s">
        <v>149</v>
      </c>
      <c r="H6" s="444">
        <v>3000</v>
      </c>
      <c r="I6" s="444">
        <v>4800</v>
      </c>
      <c r="J6" s="444">
        <v>4800</v>
      </c>
      <c r="K6" s="444">
        <v>4800</v>
      </c>
      <c r="L6" s="444">
        <v>4800</v>
      </c>
      <c r="M6" s="444">
        <v>4800</v>
      </c>
      <c r="N6" s="444">
        <v>3000</v>
      </c>
      <c r="O6" s="444">
        <f>SUM(H6:N6)</f>
        <v>30000</v>
      </c>
      <c r="P6" s="446"/>
      <c r="Q6" s="429">
        <f>P6*O6*F6</f>
        <v>0</v>
      </c>
      <c r="R6" s="442"/>
    </row>
    <row r="7" spans="1:49" s="431" customFormat="1" ht="36.75" customHeight="1" x14ac:dyDescent="0.25">
      <c r="A7" s="527" t="s">
        <v>137</v>
      </c>
      <c r="B7" s="527"/>
      <c r="C7" s="527"/>
      <c r="D7" s="437"/>
      <c r="E7" s="437"/>
      <c r="F7" s="447"/>
      <c r="G7" s="437"/>
      <c r="H7" s="438"/>
      <c r="I7" s="438"/>
      <c r="J7" s="438"/>
      <c r="K7" s="438"/>
      <c r="L7" s="438"/>
      <c r="M7" s="438"/>
      <c r="N7" s="438"/>
      <c r="O7" s="438"/>
      <c r="P7" s="439"/>
      <c r="Q7" s="440">
        <f>SUM(Q6:Q6)</f>
        <v>0</v>
      </c>
      <c r="R7" s="430"/>
      <c r="S7" s="430"/>
      <c r="T7" s="430"/>
      <c r="U7" s="430"/>
      <c r="V7" s="430"/>
      <c r="W7" s="430"/>
      <c r="X7" s="430"/>
      <c r="Y7" s="430"/>
      <c r="Z7" s="430"/>
      <c r="AA7" s="430"/>
      <c r="AB7" s="430"/>
      <c r="AC7" s="430"/>
      <c r="AD7" s="430"/>
      <c r="AE7" s="430"/>
      <c r="AF7" s="430"/>
      <c r="AG7" s="430"/>
      <c r="AH7" s="430"/>
      <c r="AI7" s="430"/>
      <c r="AJ7" s="430"/>
      <c r="AK7" s="430"/>
      <c r="AL7" s="430"/>
      <c r="AM7" s="430"/>
      <c r="AN7" s="430"/>
      <c r="AO7" s="430"/>
      <c r="AP7" s="430"/>
      <c r="AQ7" s="430"/>
      <c r="AR7" s="430"/>
      <c r="AS7" s="430"/>
      <c r="AT7" s="430"/>
      <c r="AU7" s="430"/>
      <c r="AV7" s="430"/>
      <c r="AW7" s="430"/>
    </row>
    <row r="8" spans="1:49" ht="58.15" customHeight="1" x14ac:dyDescent="0.25">
      <c r="A8" s="441">
        <v>1</v>
      </c>
      <c r="B8" s="536" t="s">
        <v>155</v>
      </c>
      <c r="C8" s="537"/>
      <c r="D8" s="537"/>
      <c r="E8" s="537"/>
      <c r="F8" s="537"/>
      <c r="G8" s="537"/>
      <c r="H8" s="537"/>
      <c r="I8" s="537"/>
      <c r="J8" s="537"/>
      <c r="K8" s="537"/>
      <c r="L8" s="537"/>
      <c r="M8" s="537"/>
      <c r="N8" s="537"/>
      <c r="O8" s="538"/>
      <c r="P8" s="533"/>
      <c r="Q8" s="533"/>
    </row>
    <row r="9" spans="1:49" ht="58.15" customHeight="1" x14ac:dyDescent="0.25">
      <c r="A9" s="441">
        <v>2</v>
      </c>
      <c r="B9" s="536" t="s">
        <v>156</v>
      </c>
      <c r="C9" s="537"/>
      <c r="D9" s="537"/>
      <c r="E9" s="537"/>
      <c r="F9" s="537"/>
      <c r="G9" s="537"/>
      <c r="H9" s="537"/>
      <c r="I9" s="537"/>
      <c r="J9" s="537"/>
      <c r="K9" s="537"/>
      <c r="L9" s="537"/>
      <c r="M9" s="537"/>
      <c r="N9" s="537"/>
      <c r="O9" s="538"/>
      <c r="P9" s="533"/>
      <c r="Q9" s="533"/>
    </row>
    <row r="10" spans="1:49" ht="58.15" customHeight="1" x14ac:dyDescent="0.25">
      <c r="A10" s="441">
        <v>3</v>
      </c>
      <c r="B10" s="536" t="s">
        <v>157</v>
      </c>
      <c r="C10" s="537"/>
      <c r="D10" s="537"/>
      <c r="E10" s="537"/>
      <c r="F10" s="537"/>
      <c r="G10" s="537"/>
      <c r="H10" s="537"/>
      <c r="I10" s="537"/>
      <c r="J10" s="537"/>
      <c r="K10" s="537"/>
      <c r="L10" s="537"/>
      <c r="M10" s="537"/>
      <c r="N10" s="537"/>
      <c r="O10" s="538"/>
      <c r="P10" s="533"/>
      <c r="Q10" s="533"/>
    </row>
    <row r="11" spans="1:49" ht="58.15" customHeight="1" x14ac:dyDescent="0.25">
      <c r="A11" s="441">
        <v>4</v>
      </c>
      <c r="B11" s="536" t="s">
        <v>135</v>
      </c>
      <c r="C11" s="537"/>
      <c r="D11" s="537"/>
      <c r="E11" s="537"/>
      <c r="F11" s="537"/>
      <c r="G11" s="537"/>
      <c r="H11" s="537"/>
      <c r="I11" s="537"/>
      <c r="J11" s="537"/>
      <c r="K11" s="537"/>
      <c r="L11" s="537"/>
      <c r="M11" s="537"/>
      <c r="N11" s="537"/>
      <c r="O11" s="538"/>
      <c r="P11" s="535"/>
      <c r="Q11" s="535"/>
    </row>
    <row r="12" spans="1:49" ht="13.5" customHeight="1" x14ac:dyDescent="0.25"/>
    <row r="13" spans="1:49" ht="13.5" customHeight="1" x14ac:dyDescent="0.25"/>
    <row r="14" spans="1:49" ht="13.5" customHeight="1" x14ac:dyDescent="0.25">
      <c r="Q14" s="432"/>
    </row>
    <row r="15" spans="1:49" ht="13.5" customHeight="1" x14ac:dyDescent="0.25"/>
    <row r="16" spans="1:49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</sheetData>
  <autoFilter ref="A5:AW11" xr:uid="{00000000-0009-0000-0000-000002000000}"/>
  <mergeCells count="20">
    <mergeCell ref="B11:O11"/>
    <mergeCell ref="B10:O10"/>
    <mergeCell ref="B9:O9"/>
    <mergeCell ref="B8:O8"/>
    <mergeCell ref="P10:Q10"/>
    <mergeCell ref="R4:R5"/>
    <mergeCell ref="P11:Q11"/>
    <mergeCell ref="P8:Q8"/>
    <mergeCell ref="P9:Q9"/>
    <mergeCell ref="A4:A5"/>
    <mergeCell ref="G4:G5"/>
    <mergeCell ref="A7:C7"/>
    <mergeCell ref="P4:Q4"/>
    <mergeCell ref="D4:D5"/>
    <mergeCell ref="E4:E5"/>
    <mergeCell ref="B4:C5"/>
    <mergeCell ref="B6:C6"/>
    <mergeCell ref="O4:O5"/>
    <mergeCell ref="H4:N4"/>
    <mergeCell ref="F4:F5"/>
  </mergeCells>
  <pageMargins left="0.25" right="0.25" top="0.75" bottom="0.75" header="0.3" footer="0.3"/>
  <pageSetup paperSize="9" scale="3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4"/>
  <sheetViews>
    <sheetView topLeftCell="D76" workbookViewId="0">
      <selection activeCell="Y98" sqref="Y98"/>
    </sheetView>
  </sheetViews>
  <sheetFormatPr defaultColWidth="9.140625" defaultRowHeight="15.75" x14ac:dyDescent="0.25"/>
  <cols>
    <col min="1" max="1" width="13" style="156" customWidth="1"/>
    <col min="2" max="2" width="14.5703125" style="156" customWidth="1"/>
    <col min="3" max="3" width="37.5703125" style="156" customWidth="1"/>
    <col min="4" max="4" width="8.85546875" style="156" customWidth="1"/>
    <col min="5" max="5" width="9.28515625" style="156" customWidth="1"/>
    <col min="6" max="6" width="14" style="156" customWidth="1"/>
    <col min="7" max="7" width="16" style="156" bestFit="1" customWidth="1"/>
    <col min="8" max="8" width="22.85546875" style="156" customWidth="1"/>
    <col min="9" max="9" width="22.28515625" style="156" customWidth="1"/>
    <col min="10" max="10" width="17.7109375" style="156" customWidth="1"/>
    <col min="11" max="11" width="0" style="156" hidden="1" customWidth="1"/>
    <col min="12" max="12" width="11.42578125" style="156" hidden="1" customWidth="1"/>
    <col min="13" max="13" width="14.7109375" style="156" hidden="1" customWidth="1"/>
    <col min="14" max="14" width="0" style="156" hidden="1" customWidth="1"/>
    <col min="15" max="15" width="11.42578125" style="156" hidden="1" customWidth="1"/>
    <col min="16" max="16" width="14.7109375" style="156" hidden="1" customWidth="1"/>
    <col min="17" max="17" width="12.7109375" style="156" bestFit="1" customWidth="1"/>
    <col min="18" max="18" width="16" style="156" bestFit="1" customWidth="1"/>
    <col min="19" max="19" width="14.7109375" style="156" bestFit="1" customWidth="1"/>
    <col min="20" max="20" width="16" style="156" bestFit="1" customWidth="1"/>
    <col min="21" max="21" width="0" style="156" hidden="1" customWidth="1"/>
    <col min="22" max="22" width="15" style="156" customWidth="1"/>
    <col min="23" max="23" width="14.7109375" style="156" bestFit="1" customWidth="1"/>
    <col min="24" max="24" width="10.140625" style="156" hidden="1" customWidth="1"/>
    <col min="25" max="25" width="16" style="156" customWidth="1"/>
    <col min="26" max="26" width="18.28515625" style="156" customWidth="1"/>
    <col min="27" max="16384" width="9.140625" style="156"/>
  </cols>
  <sheetData>
    <row r="1" spans="1:26" ht="6.75" customHeight="1" x14ac:dyDescent="0.25">
      <c r="A1" s="155"/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X1" s="157"/>
    </row>
    <row r="2" spans="1:26" ht="47.25" customHeight="1" x14ac:dyDescent="0.25">
      <c r="A2" s="492" t="s">
        <v>20</v>
      </c>
      <c r="B2" s="492"/>
      <c r="C2" s="492"/>
      <c r="D2" s="492"/>
      <c r="E2" s="492"/>
      <c r="F2" s="492"/>
      <c r="G2" s="492"/>
      <c r="H2" s="492"/>
      <c r="I2" s="492"/>
      <c r="J2" s="492"/>
      <c r="K2" s="492"/>
      <c r="L2" s="492"/>
      <c r="M2" s="492"/>
      <c r="N2" s="492"/>
      <c r="O2" s="492"/>
      <c r="P2" s="492"/>
      <c r="Q2" s="492"/>
      <c r="R2" s="492"/>
      <c r="S2" s="492"/>
      <c r="T2" s="492"/>
      <c r="U2" s="492"/>
      <c r="V2" s="492"/>
      <c r="W2" s="492"/>
      <c r="X2" s="492"/>
      <c r="Y2" s="492"/>
      <c r="Z2" s="492"/>
    </row>
    <row r="3" spans="1:26" ht="4.5" customHeight="1" thickBot="1" x14ac:dyDescent="0.3">
      <c r="A3" s="155"/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X3" s="157"/>
    </row>
    <row r="4" spans="1:26" ht="16.5" customHeight="1" thickBot="1" x14ac:dyDescent="0.3">
      <c r="A4" s="493" t="s">
        <v>0</v>
      </c>
      <c r="B4" s="495" t="s">
        <v>1</v>
      </c>
      <c r="C4" s="497" t="s">
        <v>2</v>
      </c>
      <c r="D4" s="499" t="s">
        <v>5</v>
      </c>
      <c r="E4" s="501" t="s">
        <v>4</v>
      </c>
      <c r="F4" s="503" t="s">
        <v>103</v>
      </c>
      <c r="G4" s="503" t="s">
        <v>102</v>
      </c>
      <c r="H4" s="503" t="s">
        <v>114</v>
      </c>
      <c r="I4" s="539" t="s">
        <v>96</v>
      </c>
      <c r="J4" s="540"/>
      <c r="K4" s="540"/>
      <c r="L4" s="508" t="s">
        <v>97</v>
      </c>
      <c r="M4" s="509"/>
      <c r="N4" s="510"/>
      <c r="O4" s="508" t="s">
        <v>98</v>
      </c>
      <c r="P4" s="509"/>
      <c r="Q4" s="519" t="s">
        <v>115</v>
      </c>
      <c r="R4" s="520"/>
      <c r="S4" s="508" t="s">
        <v>99</v>
      </c>
      <c r="T4" s="509"/>
      <c r="U4" s="510"/>
      <c r="V4" s="519" t="s">
        <v>100</v>
      </c>
      <c r="W4" s="520"/>
      <c r="X4" s="541" t="s">
        <v>121</v>
      </c>
      <c r="Y4" s="542"/>
      <c r="Z4" s="543"/>
    </row>
    <row r="5" spans="1:26" ht="84" customHeight="1" thickBot="1" x14ac:dyDescent="0.3">
      <c r="A5" s="494"/>
      <c r="B5" s="496"/>
      <c r="C5" s="498"/>
      <c r="D5" s="500"/>
      <c r="E5" s="502"/>
      <c r="F5" s="504"/>
      <c r="G5" s="505"/>
      <c r="H5" s="505"/>
      <c r="I5" s="294" t="s">
        <v>104</v>
      </c>
      <c r="J5" s="294" t="s">
        <v>105</v>
      </c>
      <c r="K5" s="294" t="s">
        <v>14</v>
      </c>
      <c r="L5" s="158" t="s">
        <v>104</v>
      </c>
      <c r="M5" s="158" t="s">
        <v>105</v>
      </c>
      <c r="N5" s="158" t="s">
        <v>14</v>
      </c>
      <c r="O5" s="158" t="s">
        <v>104</v>
      </c>
      <c r="P5" s="158" t="s">
        <v>105</v>
      </c>
      <c r="Q5" s="302" t="s">
        <v>104</v>
      </c>
      <c r="R5" s="302" t="s">
        <v>105</v>
      </c>
      <c r="S5" s="158" t="s">
        <v>104</v>
      </c>
      <c r="T5" s="158" t="s">
        <v>105</v>
      </c>
      <c r="U5" s="158" t="s">
        <v>14</v>
      </c>
      <c r="V5" s="302" t="s">
        <v>104</v>
      </c>
      <c r="W5" s="302" t="s">
        <v>105</v>
      </c>
      <c r="X5" s="331" t="s">
        <v>108</v>
      </c>
      <c r="Y5" s="331" t="s">
        <v>109</v>
      </c>
      <c r="Z5" s="332" t="s">
        <v>105</v>
      </c>
    </row>
    <row r="6" spans="1:26" ht="15" customHeight="1" thickBot="1" x14ac:dyDescent="0.3">
      <c r="A6" s="161"/>
      <c r="B6" s="162"/>
      <c r="C6" s="514" t="s">
        <v>21</v>
      </c>
      <c r="D6" s="514"/>
      <c r="E6" s="514"/>
      <c r="F6" s="514"/>
      <c r="G6" s="514"/>
      <c r="H6" s="514"/>
      <c r="I6" s="514"/>
      <c r="J6" s="514"/>
      <c r="K6" s="514"/>
      <c r="L6" s="514"/>
      <c r="M6" s="514"/>
      <c r="N6" s="514"/>
      <c r="O6" s="514"/>
      <c r="P6" s="514"/>
      <c r="Q6" s="514"/>
      <c r="R6" s="514"/>
      <c r="S6" s="514"/>
      <c r="T6" s="514"/>
      <c r="U6" s="514"/>
      <c r="V6" s="514"/>
      <c r="W6" s="514"/>
      <c r="X6" s="157"/>
    </row>
    <row r="7" spans="1:26" ht="72" customHeight="1" x14ac:dyDescent="0.25">
      <c r="A7" s="163">
        <v>1</v>
      </c>
      <c r="B7" s="164" t="s">
        <v>59</v>
      </c>
      <c r="C7" s="164" t="s">
        <v>22</v>
      </c>
      <c r="D7" s="165" t="s">
        <v>8</v>
      </c>
      <c r="E7" s="166">
        <v>14</v>
      </c>
      <c r="F7" s="167">
        <v>35200</v>
      </c>
      <c r="G7" s="166">
        <f>E7*F7</f>
        <v>492800</v>
      </c>
      <c r="H7" s="171">
        <v>35500</v>
      </c>
      <c r="I7" s="295">
        <v>35500</v>
      </c>
      <c r="J7" s="296">
        <f>I7*E7</f>
        <v>497000</v>
      </c>
      <c r="K7" s="170"/>
      <c r="L7" s="171"/>
      <c r="M7" s="169"/>
      <c r="N7" s="172"/>
      <c r="O7" s="171"/>
      <c r="P7" s="283"/>
      <c r="Q7" s="303">
        <v>37200</v>
      </c>
      <c r="R7" s="304">
        <f>Q7*E7</f>
        <v>520800</v>
      </c>
      <c r="S7" s="311">
        <v>32550</v>
      </c>
      <c r="T7" s="312">
        <f t="shared" ref="T7:T17" si="0">S7*E7</f>
        <v>455700</v>
      </c>
      <c r="U7" s="170"/>
      <c r="V7" s="319"/>
      <c r="W7" s="320"/>
      <c r="X7" s="333">
        <v>964.62</v>
      </c>
      <c r="Y7" s="334">
        <f>X7*58.52</f>
        <v>56449.562400000003</v>
      </c>
      <c r="Z7" s="335">
        <f>Y7*E7</f>
        <v>790293.87360000005</v>
      </c>
    </row>
    <row r="8" spans="1:26" ht="63" hidden="1" x14ac:dyDescent="0.25">
      <c r="A8" s="163">
        <v>2</v>
      </c>
      <c r="B8" s="163" t="s">
        <v>60</v>
      </c>
      <c r="C8" s="163" t="s">
        <v>23</v>
      </c>
      <c r="D8" s="165" t="s">
        <v>8</v>
      </c>
      <c r="E8" s="166">
        <v>300</v>
      </c>
      <c r="F8" s="167">
        <v>540</v>
      </c>
      <c r="G8" s="166">
        <f t="shared" ref="G8:G43" si="1">E8*F8</f>
        <v>162000</v>
      </c>
      <c r="H8" s="215"/>
      <c r="I8" s="297"/>
      <c r="J8" s="298"/>
      <c r="K8" s="201"/>
      <c r="L8" s="215">
        <v>540</v>
      </c>
      <c r="M8" s="284">
        <f>L8*E8</f>
        <v>162000</v>
      </c>
      <c r="N8" s="201"/>
      <c r="O8" s="215"/>
      <c r="P8" s="285"/>
      <c r="Q8" s="305"/>
      <c r="R8" s="306"/>
      <c r="S8" s="313">
        <v>3030</v>
      </c>
      <c r="T8" s="314">
        <f t="shared" si="0"/>
        <v>909000</v>
      </c>
      <c r="U8" s="201"/>
      <c r="V8" s="307"/>
      <c r="W8" s="318"/>
      <c r="X8" s="336">
        <v>36.08</v>
      </c>
      <c r="Y8" s="337">
        <f>X8*58.52</f>
        <v>2111.4016000000001</v>
      </c>
      <c r="Z8" s="338">
        <f>Y8*E8</f>
        <v>633420.4800000001</v>
      </c>
    </row>
    <row r="9" spans="1:26" ht="31.5" x14ac:dyDescent="0.25">
      <c r="A9" s="163">
        <v>2</v>
      </c>
      <c r="B9" s="163" t="s">
        <v>61</v>
      </c>
      <c r="C9" s="163" t="s">
        <v>24</v>
      </c>
      <c r="D9" s="165" t="s">
        <v>8</v>
      </c>
      <c r="E9" s="166">
        <v>14</v>
      </c>
      <c r="F9" s="167">
        <v>32401</v>
      </c>
      <c r="G9" s="166">
        <f t="shared" si="1"/>
        <v>453614</v>
      </c>
      <c r="H9" s="215">
        <v>29132</v>
      </c>
      <c r="I9" s="297">
        <v>29132</v>
      </c>
      <c r="J9" s="298">
        <f>I9*E9</f>
        <v>407848</v>
      </c>
      <c r="K9" s="201"/>
      <c r="L9" s="215"/>
      <c r="M9" s="284"/>
      <c r="N9" s="201"/>
      <c r="O9" s="215"/>
      <c r="P9" s="285"/>
      <c r="Q9" s="307">
        <v>29600</v>
      </c>
      <c r="R9" s="306">
        <f t="shared" ref="R9:R42" si="2">Q9*E9</f>
        <v>414400</v>
      </c>
      <c r="S9" s="313">
        <v>21330</v>
      </c>
      <c r="T9" s="314">
        <f t="shared" si="0"/>
        <v>298620</v>
      </c>
      <c r="U9" s="201"/>
      <c r="V9" s="307"/>
      <c r="W9" s="318"/>
      <c r="X9" s="336">
        <v>702.79</v>
      </c>
      <c r="Y9" s="337">
        <f>X9*58.52</f>
        <v>41127.270799999998</v>
      </c>
      <c r="Z9" s="338">
        <f>Y9*E9</f>
        <v>575781.79119999998</v>
      </c>
    </row>
    <row r="10" spans="1:26" ht="63" hidden="1" x14ac:dyDescent="0.25">
      <c r="A10" s="163">
        <v>4</v>
      </c>
      <c r="B10" s="164" t="s">
        <v>62</v>
      </c>
      <c r="C10" s="164" t="s">
        <v>25</v>
      </c>
      <c r="D10" s="165" t="s">
        <v>8</v>
      </c>
      <c r="E10" s="166">
        <v>7</v>
      </c>
      <c r="F10" s="167">
        <v>4500</v>
      </c>
      <c r="G10" s="166">
        <f t="shared" si="1"/>
        <v>31500</v>
      </c>
      <c r="H10" s="202"/>
      <c r="I10" s="299"/>
      <c r="J10" s="298"/>
      <c r="K10" s="201"/>
      <c r="L10" s="202"/>
      <c r="M10" s="284"/>
      <c r="N10" s="203"/>
      <c r="O10" s="202"/>
      <c r="P10" s="288"/>
      <c r="Q10" s="308"/>
      <c r="R10" s="306"/>
      <c r="S10" s="315">
        <v>37660</v>
      </c>
      <c r="T10" s="314">
        <f t="shared" si="0"/>
        <v>263620</v>
      </c>
      <c r="U10" s="201"/>
      <c r="V10" s="321"/>
      <c r="W10" s="322"/>
      <c r="X10" s="339"/>
      <c r="Y10" s="337"/>
      <c r="Z10" s="338"/>
    </row>
    <row r="11" spans="1:26" ht="31.5" x14ac:dyDescent="0.25">
      <c r="A11" s="163">
        <v>3</v>
      </c>
      <c r="B11" s="163" t="s">
        <v>63</v>
      </c>
      <c r="C11" s="163" t="s">
        <v>26</v>
      </c>
      <c r="D11" s="165" t="s">
        <v>8</v>
      </c>
      <c r="E11" s="166">
        <v>6</v>
      </c>
      <c r="F11" s="167">
        <v>88724.4</v>
      </c>
      <c r="G11" s="166">
        <f t="shared" si="1"/>
        <v>532346.39999999991</v>
      </c>
      <c r="H11" s="215">
        <v>96921</v>
      </c>
      <c r="I11" s="297">
        <v>96921</v>
      </c>
      <c r="J11" s="298">
        <f>I11*E11</f>
        <v>581526</v>
      </c>
      <c r="K11" s="201"/>
      <c r="L11" s="215"/>
      <c r="M11" s="284"/>
      <c r="N11" s="201"/>
      <c r="O11" s="215"/>
      <c r="P11" s="285"/>
      <c r="Q11" s="307">
        <v>124900</v>
      </c>
      <c r="R11" s="306">
        <f t="shared" si="2"/>
        <v>749400</v>
      </c>
      <c r="S11" s="313">
        <v>101980</v>
      </c>
      <c r="T11" s="314">
        <f t="shared" si="0"/>
        <v>611880</v>
      </c>
      <c r="U11" s="201"/>
      <c r="V11" s="307">
        <v>78492</v>
      </c>
      <c r="W11" s="318">
        <f>V11*E11</f>
        <v>470952</v>
      </c>
      <c r="X11" s="336">
        <v>2809.91</v>
      </c>
      <c r="Y11" s="337">
        <f>X11*58.52</f>
        <v>164435.9332</v>
      </c>
      <c r="Z11" s="338">
        <f t="shared" ref="Z11:Z32" si="3">Y11*E11</f>
        <v>986615.59920000006</v>
      </c>
    </row>
    <row r="12" spans="1:26" ht="63" hidden="1" x14ac:dyDescent="0.25">
      <c r="A12" s="163">
        <v>6</v>
      </c>
      <c r="B12" s="163" t="s">
        <v>64</v>
      </c>
      <c r="C12" s="163" t="s">
        <v>27</v>
      </c>
      <c r="D12" s="165" t="s">
        <v>8</v>
      </c>
      <c r="E12" s="166">
        <v>300</v>
      </c>
      <c r="F12" s="167">
        <v>710</v>
      </c>
      <c r="G12" s="166">
        <f t="shared" si="1"/>
        <v>213000</v>
      </c>
      <c r="H12" s="215"/>
      <c r="I12" s="297"/>
      <c r="J12" s="298"/>
      <c r="K12" s="201"/>
      <c r="L12" s="215">
        <v>710</v>
      </c>
      <c r="M12" s="284">
        <f>L12*E12</f>
        <v>213000</v>
      </c>
      <c r="N12" s="201"/>
      <c r="O12" s="215"/>
      <c r="P12" s="285"/>
      <c r="Q12" s="307"/>
      <c r="R12" s="306"/>
      <c r="S12" s="313">
        <v>3530</v>
      </c>
      <c r="T12" s="314">
        <f t="shared" si="0"/>
        <v>1059000</v>
      </c>
      <c r="U12" s="201"/>
      <c r="V12" s="307"/>
      <c r="W12" s="318"/>
      <c r="X12" s="336">
        <v>17.32</v>
      </c>
      <c r="Y12" s="337">
        <f>X12*58.52</f>
        <v>1013.5664</v>
      </c>
      <c r="Z12" s="338">
        <f t="shared" si="3"/>
        <v>304069.92000000004</v>
      </c>
    </row>
    <row r="13" spans="1:26" ht="31.5" hidden="1" x14ac:dyDescent="0.25">
      <c r="A13" s="163">
        <v>7</v>
      </c>
      <c r="B13" s="164" t="s">
        <v>65</v>
      </c>
      <c r="C13" s="164" t="s">
        <v>28</v>
      </c>
      <c r="D13" s="165" t="s">
        <v>8</v>
      </c>
      <c r="E13" s="166">
        <v>7</v>
      </c>
      <c r="F13" s="167">
        <v>2000</v>
      </c>
      <c r="G13" s="166">
        <f t="shared" si="1"/>
        <v>14000</v>
      </c>
      <c r="H13" s="202"/>
      <c r="I13" s="299"/>
      <c r="J13" s="298"/>
      <c r="K13" s="201"/>
      <c r="L13" s="202"/>
      <c r="M13" s="284"/>
      <c r="N13" s="203"/>
      <c r="O13" s="202"/>
      <c r="P13" s="288"/>
      <c r="Q13" s="308"/>
      <c r="R13" s="306"/>
      <c r="S13" s="315">
        <v>18800</v>
      </c>
      <c r="T13" s="314">
        <f t="shared" si="0"/>
        <v>131600</v>
      </c>
      <c r="U13" s="201"/>
      <c r="V13" s="321"/>
      <c r="W13" s="318"/>
      <c r="X13" s="339"/>
      <c r="Y13" s="337"/>
      <c r="Z13" s="338">
        <f t="shared" si="3"/>
        <v>0</v>
      </c>
    </row>
    <row r="14" spans="1:26" ht="47.25" hidden="1" x14ac:dyDescent="0.25">
      <c r="A14" s="163">
        <v>8</v>
      </c>
      <c r="B14" s="163" t="s">
        <v>66</v>
      </c>
      <c r="C14" s="163" t="s">
        <v>29</v>
      </c>
      <c r="D14" s="165" t="s">
        <v>8</v>
      </c>
      <c r="E14" s="166">
        <v>6</v>
      </c>
      <c r="F14" s="167">
        <v>25000</v>
      </c>
      <c r="G14" s="166">
        <f t="shared" si="1"/>
        <v>150000</v>
      </c>
      <c r="H14" s="215"/>
      <c r="I14" s="297"/>
      <c r="J14" s="298"/>
      <c r="K14" s="201"/>
      <c r="L14" s="215">
        <v>2500</v>
      </c>
      <c r="M14" s="284">
        <f>L14*E14</f>
        <v>15000</v>
      </c>
      <c r="N14" s="201"/>
      <c r="O14" s="215"/>
      <c r="P14" s="285"/>
      <c r="Q14" s="307">
        <v>27300</v>
      </c>
      <c r="R14" s="306">
        <f t="shared" si="2"/>
        <v>163800</v>
      </c>
      <c r="S14" s="313">
        <v>31340</v>
      </c>
      <c r="T14" s="314">
        <f t="shared" si="0"/>
        <v>188040</v>
      </c>
      <c r="U14" s="201"/>
      <c r="V14" s="307"/>
      <c r="W14" s="318"/>
      <c r="X14" s="336">
        <v>1661.05</v>
      </c>
      <c r="Y14" s="337">
        <f>X14*58.52</f>
        <v>97204.646000000008</v>
      </c>
      <c r="Z14" s="338">
        <f t="shared" si="3"/>
        <v>583227.87600000005</v>
      </c>
    </row>
    <row r="15" spans="1:26" ht="63" hidden="1" x14ac:dyDescent="0.25">
      <c r="A15" s="163">
        <v>9</v>
      </c>
      <c r="B15" s="163" t="s">
        <v>67</v>
      </c>
      <c r="C15" s="163" t="s">
        <v>30</v>
      </c>
      <c r="D15" s="165" t="s">
        <v>8</v>
      </c>
      <c r="E15" s="166">
        <v>8</v>
      </c>
      <c r="F15" s="167">
        <v>850</v>
      </c>
      <c r="G15" s="166">
        <f t="shared" si="1"/>
        <v>6800</v>
      </c>
      <c r="H15" s="215"/>
      <c r="I15" s="297"/>
      <c r="J15" s="298"/>
      <c r="K15" s="201"/>
      <c r="L15" s="215">
        <v>850</v>
      </c>
      <c r="M15" s="284">
        <f>L15*E15</f>
        <v>6800</v>
      </c>
      <c r="N15" s="201"/>
      <c r="O15" s="215"/>
      <c r="P15" s="285"/>
      <c r="Q15" s="307"/>
      <c r="R15" s="306"/>
      <c r="S15" s="313">
        <v>2890</v>
      </c>
      <c r="T15" s="314">
        <f t="shared" si="0"/>
        <v>23120</v>
      </c>
      <c r="U15" s="201"/>
      <c r="V15" s="307"/>
      <c r="W15" s="318"/>
      <c r="X15" s="336">
        <v>31.11</v>
      </c>
      <c r="Y15" s="337">
        <f>X15*58.52</f>
        <v>1820.5572</v>
      </c>
      <c r="Z15" s="338">
        <f t="shared" si="3"/>
        <v>14564.4576</v>
      </c>
    </row>
    <row r="16" spans="1:26" ht="31.5" x14ac:dyDescent="0.25">
      <c r="A16" s="163">
        <v>4</v>
      </c>
      <c r="B16" s="164" t="s">
        <v>68</v>
      </c>
      <c r="C16" s="164" t="s">
        <v>31</v>
      </c>
      <c r="D16" s="165" t="s">
        <v>8</v>
      </c>
      <c r="E16" s="166">
        <v>14</v>
      </c>
      <c r="F16" s="167">
        <v>85222</v>
      </c>
      <c r="G16" s="166">
        <f t="shared" si="1"/>
        <v>1193108</v>
      </c>
      <c r="H16" s="202">
        <v>89900</v>
      </c>
      <c r="I16" s="299">
        <v>89900</v>
      </c>
      <c r="J16" s="298">
        <f>I16*E16</f>
        <v>1258600</v>
      </c>
      <c r="K16" s="201"/>
      <c r="L16" s="202"/>
      <c r="M16" s="284"/>
      <c r="N16" s="203"/>
      <c r="O16" s="202"/>
      <c r="P16" s="288"/>
      <c r="Q16" s="308"/>
      <c r="R16" s="306"/>
      <c r="S16" s="315">
        <v>97470</v>
      </c>
      <c r="T16" s="314">
        <f t="shared" si="0"/>
        <v>1364580</v>
      </c>
      <c r="U16" s="201"/>
      <c r="V16" s="321"/>
      <c r="W16" s="318"/>
      <c r="X16" s="339">
        <v>3114.41</v>
      </c>
      <c r="Y16" s="337">
        <f>X16*58.52</f>
        <v>182255.2732</v>
      </c>
      <c r="Z16" s="338">
        <f t="shared" si="3"/>
        <v>2551573.8248000001</v>
      </c>
    </row>
    <row r="17" spans="1:26" ht="47.25" hidden="1" x14ac:dyDescent="0.25">
      <c r="A17" s="163">
        <v>11</v>
      </c>
      <c r="B17" s="163" t="s">
        <v>69</v>
      </c>
      <c r="C17" s="163" t="s">
        <v>32</v>
      </c>
      <c r="D17" s="165" t="s">
        <v>8</v>
      </c>
      <c r="E17" s="166">
        <v>8</v>
      </c>
      <c r="F17" s="167">
        <v>16500</v>
      </c>
      <c r="G17" s="166">
        <f t="shared" si="1"/>
        <v>132000</v>
      </c>
      <c r="H17" s="215"/>
      <c r="I17" s="297"/>
      <c r="J17" s="298"/>
      <c r="K17" s="201"/>
      <c r="L17" s="215">
        <v>16500</v>
      </c>
      <c r="M17" s="284">
        <f>L17*E17</f>
        <v>132000</v>
      </c>
      <c r="N17" s="201"/>
      <c r="O17" s="215">
        <v>20420.43</v>
      </c>
      <c r="P17" s="285">
        <f>O17*E17</f>
        <v>163363.44</v>
      </c>
      <c r="Q17" s="307">
        <v>21500</v>
      </c>
      <c r="R17" s="306">
        <f t="shared" si="2"/>
        <v>172000</v>
      </c>
      <c r="S17" s="313">
        <v>11870</v>
      </c>
      <c r="T17" s="314">
        <f t="shared" si="0"/>
        <v>94960</v>
      </c>
      <c r="U17" s="201"/>
      <c r="V17" s="307"/>
      <c r="W17" s="318"/>
      <c r="X17" s="336">
        <v>465.6</v>
      </c>
      <c r="Y17" s="337">
        <f>X17*58.52</f>
        <v>27246.912000000004</v>
      </c>
      <c r="Z17" s="338">
        <f t="shared" si="3"/>
        <v>217975.29600000003</v>
      </c>
    </row>
    <row r="18" spans="1:26" ht="47.25" hidden="1" x14ac:dyDescent="0.25">
      <c r="A18" s="163">
        <v>12</v>
      </c>
      <c r="B18" s="163" t="s">
        <v>70</v>
      </c>
      <c r="C18" s="163" t="s">
        <v>33</v>
      </c>
      <c r="D18" s="165" t="s">
        <v>8</v>
      </c>
      <c r="E18" s="166">
        <v>140</v>
      </c>
      <c r="F18" s="167">
        <v>5600</v>
      </c>
      <c r="G18" s="166">
        <f t="shared" si="1"/>
        <v>784000</v>
      </c>
      <c r="H18" s="215"/>
      <c r="I18" s="297"/>
      <c r="J18" s="298"/>
      <c r="K18" s="201"/>
      <c r="L18" s="215">
        <v>5600</v>
      </c>
      <c r="M18" s="284">
        <f>L18*E18</f>
        <v>784000</v>
      </c>
      <c r="N18" s="201"/>
      <c r="O18" s="215"/>
      <c r="P18" s="285"/>
      <c r="Q18" s="307"/>
      <c r="R18" s="306"/>
      <c r="S18" s="313"/>
      <c r="T18" s="314"/>
      <c r="U18" s="201"/>
      <c r="V18" s="307">
        <v>7490</v>
      </c>
      <c r="W18" s="318">
        <f>V18*E18</f>
        <v>1048600</v>
      </c>
      <c r="X18" s="336"/>
      <c r="Y18" s="337"/>
      <c r="Z18" s="338">
        <f t="shared" si="3"/>
        <v>0</v>
      </c>
    </row>
    <row r="19" spans="1:26" ht="31.5" hidden="1" x14ac:dyDescent="0.25">
      <c r="A19" s="163">
        <v>13</v>
      </c>
      <c r="B19" s="164" t="s">
        <v>71</v>
      </c>
      <c r="C19" s="164" t="s">
        <v>34</v>
      </c>
      <c r="D19" s="165" t="s">
        <v>8</v>
      </c>
      <c r="E19" s="166">
        <v>6</v>
      </c>
      <c r="F19" s="167">
        <v>4500</v>
      </c>
      <c r="G19" s="166">
        <f t="shared" si="1"/>
        <v>27000</v>
      </c>
      <c r="H19" s="202"/>
      <c r="I19" s="299"/>
      <c r="J19" s="298"/>
      <c r="K19" s="201"/>
      <c r="L19" s="202">
        <v>4500</v>
      </c>
      <c r="M19" s="284">
        <f>L19*E19</f>
        <v>27000</v>
      </c>
      <c r="N19" s="203"/>
      <c r="O19" s="202">
        <v>7430.21</v>
      </c>
      <c r="P19" s="285">
        <f>O19*E19</f>
        <v>44581.26</v>
      </c>
      <c r="Q19" s="307"/>
      <c r="R19" s="306"/>
      <c r="S19" s="315">
        <v>3040</v>
      </c>
      <c r="T19" s="314">
        <f t="shared" ref="T19:T29" si="4">S19*E19</f>
        <v>18240</v>
      </c>
      <c r="U19" s="201"/>
      <c r="V19" s="321"/>
      <c r="W19" s="318"/>
      <c r="X19" s="339"/>
      <c r="Y19" s="337"/>
      <c r="Z19" s="338">
        <f t="shared" si="3"/>
        <v>0</v>
      </c>
    </row>
    <row r="20" spans="1:26" ht="63" hidden="1" x14ac:dyDescent="0.25">
      <c r="A20" s="163">
        <v>14</v>
      </c>
      <c r="B20" s="163" t="s">
        <v>72</v>
      </c>
      <c r="C20" s="163" t="s">
        <v>35</v>
      </c>
      <c r="D20" s="165" t="s">
        <v>8</v>
      </c>
      <c r="E20" s="166">
        <v>140</v>
      </c>
      <c r="F20" s="167">
        <v>540</v>
      </c>
      <c r="G20" s="166">
        <f t="shared" si="1"/>
        <v>75600</v>
      </c>
      <c r="H20" s="215"/>
      <c r="I20" s="297"/>
      <c r="J20" s="298"/>
      <c r="K20" s="201"/>
      <c r="L20" s="215">
        <v>540</v>
      </c>
      <c r="M20" s="284">
        <f>L20*E20</f>
        <v>75600</v>
      </c>
      <c r="N20" s="201"/>
      <c r="O20" s="215"/>
      <c r="P20" s="285"/>
      <c r="Q20" s="307"/>
      <c r="R20" s="306"/>
      <c r="S20" s="313">
        <v>1810</v>
      </c>
      <c r="T20" s="314">
        <f t="shared" si="4"/>
        <v>253400</v>
      </c>
      <c r="U20" s="201"/>
      <c r="V20" s="307"/>
      <c r="W20" s="318"/>
      <c r="X20" s="336">
        <v>9.0299999999999994</v>
      </c>
      <c r="Y20" s="337">
        <f>X20*58.52</f>
        <v>528.43560000000002</v>
      </c>
      <c r="Z20" s="338">
        <f t="shared" si="3"/>
        <v>73980.983999999997</v>
      </c>
    </row>
    <row r="21" spans="1:26" ht="78.75" hidden="1" x14ac:dyDescent="0.25">
      <c r="A21" s="163">
        <v>15</v>
      </c>
      <c r="B21" s="163" t="s">
        <v>73</v>
      </c>
      <c r="C21" s="163" t="s">
        <v>36</v>
      </c>
      <c r="D21" s="165" t="s">
        <v>8</v>
      </c>
      <c r="E21" s="166">
        <v>35</v>
      </c>
      <c r="F21" s="167">
        <v>50</v>
      </c>
      <c r="G21" s="166">
        <f t="shared" si="1"/>
        <v>1750</v>
      </c>
      <c r="H21" s="215"/>
      <c r="I21" s="297"/>
      <c r="J21" s="298"/>
      <c r="K21" s="201"/>
      <c r="L21" s="215"/>
      <c r="M21" s="284"/>
      <c r="N21" s="201"/>
      <c r="O21" s="215"/>
      <c r="P21" s="285"/>
      <c r="Q21" s="307"/>
      <c r="R21" s="306"/>
      <c r="S21" s="313">
        <v>27390</v>
      </c>
      <c r="T21" s="314">
        <f t="shared" si="4"/>
        <v>958650</v>
      </c>
      <c r="U21" s="201"/>
      <c r="V21" s="307"/>
      <c r="W21" s="318"/>
      <c r="X21" s="336"/>
      <c r="Y21" s="337"/>
      <c r="Z21" s="338">
        <f t="shared" si="3"/>
        <v>0</v>
      </c>
    </row>
    <row r="22" spans="1:26" ht="31.5" x14ac:dyDescent="0.25">
      <c r="A22" s="163">
        <v>5</v>
      </c>
      <c r="B22" s="164" t="s">
        <v>74</v>
      </c>
      <c r="C22" s="164" t="s">
        <v>37</v>
      </c>
      <c r="D22" s="165" t="s">
        <v>8</v>
      </c>
      <c r="E22" s="166">
        <v>12</v>
      </c>
      <c r="F22" s="167">
        <v>34856</v>
      </c>
      <c r="G22" s="166">
        <f t="shared" si="1"/>
        <v>418272</v>
      </c>
      <c r="H22" s="202">
        <v>37295</v>
      </c>
      <c r="I22" s="299">
        <v>37295</v>
      </c>
      <c r="J22" s="298">
        <f>I22*E22</f>
        <v>447540</v>
      </c>
      <c r="K22" s="201"/>
      <c r="L22" s="202"/>
      <c r="M22" s="284"/>
      <c r="N22" s="203"/>
      <c r="O22" s="202"/>
      <c r="P22" s="285"/>
      <c r="Q22" s="307">
        <v>33200</v>
      </c>
      <c r="R22" s="306">
        <f t="shared" si="2"/>
        <v>398400</v>
      </c>
      <c r="S22" s="315">
        <v>28080</v>
      </c>
      <c r="T22" s="314">
        <f t="shared" si="4"/>
        <v>336960</v>
      </c>
      <c r="U22" s="201"/>
      <c r="V22" s="321"/>
      <c r="W22" s="318"/>
      <c r="X22" s="339">
        <v>808.34</v>
      </c>
      <c r="Y22" s="337">
        <f>X22*58.52</f>
        <v>47304.056800000006</v>
      </c>
      <c r="Z22" s="338">
        <f t="shared" si="3"/>
        <v>567648.68160000001</v>
      </c>
    </row>
    <row r="23" spans="1:26" ht="31.5" x14ac:dyDescent="0.25">
      <c r="A23" s="163">
        <v>6</v>
      </c>
      <c r="B23" s="163" t="s">
        <v>75</v>
      </c>
      <c r="C23" s="163" t="s">
        <v>38</v>
      </c>
      <c r="D23" s="165" t="s">
        <v>8</v>
      </c>
      <c r="E23" s="166">
        <v>7</v>
      </c>
      <c r="F23" s="167">
        <v>68585</v>
      </c>
      <c r="G23" s="166">
        <f t="shared" si="1"/>
        <v>480095</v>
      </c>
      <c r="H23" s="215">
        <v>68585</v>
      </c>
      <c r="I23" s="297">
        <v>68585</v>
      </c>
      <c r="J23" s="298">
        <f>I23*E23</f>
        <v>480095</v>
      </c>
      <c r="K23" s="201"/>
      <c r="L23" s="215"/>
      <c r="M23" s="284"/>
      <c r="N23" s="201"/>
      <c r="O23" s="215"/>
      <c r="P23" s="285"/>
      <c r="Q23" s="307">
        <v>87000</v>
      </c>
      <c r="R23" s="306">
        <f t="shared" si="2"/>
        <v>609000</v>
      </c>
      <c r="S23" s="313">
        <v>90340</v>
      </c>
      <c r="T23" s="314">
        <f t="shared" si="4"/>
        <v>632380</v>
      </c>
      <c r="U23" s="201"/>
      <c r="V23" s="307"/>
      <c r="W23" s="318"/>
      <c r="X23" s="336">
        <v>1783.58</v>
      </c>
      <c r="Y23" s="337">
        <f>X23*58.52</f>
        <v>104375.10159999999</v>
      </c>
      <c r="Z23" s="338">
        <f t="shared" si="3"/>
        <v>730625.71120000002</v>
      </c>
    </row>
    <row r="24" spans="1:26" ht="47.25" hidden="1" x14ac:dyDescent="0.25">
      <c r="A24" s="163">
        <v>18</v>
      </c>
      <c r="B24" s="163" t="s">
        <v>76</v>
      </c>
      <c r="C24" s="163" t="s">
        <v>39</v>
      </c>
      <c r="D24" s="165" t="s">
        <v>8</v>
      </c>
      <c r="E24" s="166">
        <v>70</v>
      </c>
      <c r="F24" s="167">
        <v>2160</v>
      </c>
      <c r="G24" s="166">
        <f t="shared" si="1"/>
        <v>151200</v>
      </c>
      <c r="H24" s="215"/>
      <c r="I24" s="297"/>
      <c r="J24" s="298"/>
      <c r="K24" s="201"/>
      <c r="L24" s="215">
        <v>2160</v>
      </c>
      <c r="M24" s="284">
        <f>L24*E24</f>
        <v>151200</v>
      </c>
      <c r="N24" s="201"/>
      <c r="O24" s="215"/>
      <c r="P24" s="285"/>
      <c r="Q24" s="307"/>
      <c r="R24" s="306"/>
      <c r="S24" s="313">
        <v>10860</v>
      </c>
      <c r="T24" s="314">
        <f t="shared" si="4"/>
        <v>760200</v>
      </c>
      <c r="U24" s="201"/>
      <c r="V24" s="307"/>
      <c r="W24" s="318"/>
      <c r="X24" s="336">
        <v>72.680000000000007</v>
      </c>
      <c r="Y24" s="337">
        <f>X24*58.52</f>
        <v>4253.2336000000005</v>
      </c>
      <c r="Z24" s="338">
        <f t="shared" si="3"/>
        <v>297726.35200000001</v>
      </c>
    </row>
    <row r="25" spans="1:26" ht="47.25" hidden="1" x14ac:dyDescent="0.25">
      <c r="A25" s="163">
        <v>19</v>
      </c>
      <c r="B25" s="164" t="s">
        <v>77</v>
      </c>
      <c r="C25" s="164" t="s">
        <v>40</v>
      </c>
      <c r="D25" s="165" t="s">
        <v>8</v>
      </c>
      <c r="E25" s="166">
        <v>12</v>
      </c>
      <c r="F25" s="167">
        <v>30500</v>
      </c>
      <c r="G25" s="166">
        <f t="shared" si="1"/>
        <v>366000</v>
      </c>
      <c r="H25" s="202"/>
      <c r="I25" s="299"/>
      <c r="J25" s="298"/>
      <c r="K25" s="201"/>
      <c r="L25" s="202"/>
      <c r="M25" s="284"/>
      <c r="N25" s="203"/>
      <c r="O25" s="202"/>
      <c r="P25" s="285"/>
      <c r="Q25" s="307"/>
      <c r="R25" s="306"/>
      <c r="S25" s="315">
        <v>39090</v>
      </c>
      <c r="T25" s="314">
        <f t="shared" si="4"/>
        <v>469080</v>
      </c>
      <c r="U25" s="201"/>
      <c r="V25" s="321"/>
      <c r="W25" s="318"/>
      <c r="X25" s="339"/>
      <c r="Y25" s="337"/>
      <c r="Z25" s="338">
        <f t="shared" si="3"/>
        <v>0</v>
      </c>
    </row>
    <row r="26" spans="1:26" ht="63" hidden="1" x14ac:dyDescent="0.25">
      <c r="A26" s="163">
        <v>20</v>
      </c>
      <c r="B26" s="163" t="s">
        <v>78</v>
      </c>
      <c r="C26" s="163" t="s">
        <v>41</v>
      </c>
      <c r="D26" s="165" t="s">
        <v>8</v>
      </c>
      <c r="E26" s="166">
        <v>7</v>
      </c>
      <c r="F26" s="167">
        <v>140000</v>
      </c>
      <c r="G26" s="166">
        <f t="shared" si="1"/>
        <v>980000</v>
      </c>
      <c r="H26" s="215"/>
      <c r="I26" s="297"/>
      <c r="J26" s="298"/>
      <c r="K26" s="201"/>
      <c r="L26" s="215"/>
      <c r="M26" s="284"/>
      <c r="N26" s="201"/>
      <c r="O26" s="215"/>
      <c r="P26" s="285"/>
      <c r="Q26" s="307"/>
      <c r="R26" s="306"/>
      <c r="S26" s="313">
        <v>83800</v>
      </c>
      <c r="T26" s="314">
        <f t="shared" si="4"/>
        <v>586600</v>
      </c>
      <c r="U26" s="201"/>
      <c r="V26" s="307"/>
      <c r="W26" s="318"/>
      <c r="X26" s="336"/>
      <c r="Y26" s="337"/>
      <c r="Z26" s="338">
        <f t="shared" si="3"/>
        <v>0</v>
      </c>
    </row>
    <row r="27" spans="1:26" ht="47.25" x14ac:dyDescent="0.25">
      <c r="A27" s="163">
        <v>7</v>
      </c>
      <c r="B27" s="163" t="s">
        <v>79</v>
      </c>
      <c r="C27" s="163" t="s">
        <v>42</v>
      </c>
      <c r="D27" s="165" t="s">
        <v>8</v>
      </c>
      <c r="E27" s="166">
        <v>7</v>
      </c>
      <c r="F27" s="167">
        <v>21123</v>
      </c>
      <c r="G27" s="166">
        <f t="shared" si="1"/>
        <v>147861</v>
      </c>
      <c r="H27" s="215">
        <v>69479</v>
      </c>
      <c r="I27" s="297">
        <v>69479</v>
      </c>
      <c r="J27" s="298">
        <f>I27*E27</f>
        <v>486353</v>
      </c>
      <c r="K27" s="201"/>
      <c r="L27" s="215"/>
      <c r="M27" s="284"/>
      <c r="N27" s="201"/>
      <c r="O27" s="215"/>
      <c r="P27" s="285"/>
      <c r="Q27" s="307">
        <v>69500</v>
      </c>
      <c r="R27" s="306">
        <f t="shared" si="2"/>
        <v>486500</v>
      </c>
      <c r="S27" s="313">
        <v>38790</v>
      </c>
      <c r="T27" s="314">
        <f t="shared" si="4"/>
        <v>271530</v>
      </c>
      <c r="U27" s="201"/>
      <c r="V27" s="307">
        <v>21123</v>
      </c>
      <c r="W27" s="318">
        <f>V27*E27</f>
        <v>147861</v>
      </c>
      <c r="X27" s="336">
        <v>1368.99</v>
      </c>
      <c r="Y27" s="337">
        <f t="shared" ref="Y27:Y32" si="5">X27*58.52</f>
        <v>80113.294800000003</v>
      </c>
      <c r="Z27" s="338">
        <f t="shared" si="3"/>
        <v>560793.06359999999</v>
      </c>
    </row>
    <row r="28" spans="1:26" ht="63" hidden="1" x14ac:dyDescent="0.25">
      <c r="A28" s="163">
        <v>22</v>
      </c>
      <c r="B28" s="164" t="s">
        <v>80</v>
      </c>
      <c r="C28" s="164" t="s">
        <v>43</v>
      </c>
      <c r="D28" s="165" t="s">
        <v>8</v>
      </c>
      <c r="E28" s="166">
        <v>18</v>
      </c>
      <c r="F28" s="167">
        <v>2050</v>
      </c>
      <c r="G28" s="166">
        <f t="shared" si="1"/>
        <v>36900</v>
      </c>
      <c r="H28" s="202"/>
      <c r="I28" s="299"/>
      <c r="J28" s="298"/>
      <c r="K28" s="201"/>
      <c r="L28" s="202">
        <v>2050</v>
      </c>
      <c r="M28" s="284">
        <f>L28*E28</f>
        <v>36900</v>
      </c>
      <c r="N28" s="203"/>
      <c r="O28" s="202"/>
      <c r="P28" s="285"/>
      <c r="Q28" s="307">
        <v>11000</v>
      </c>
      <c r="R28" s="306">
        <f t="shared" si="2"/>
        <v>198000</v>
      </c>
      <c r="S28" s="315">
        <v>2770</v>
      </c>
      <c r="T28" s="314">
        <f t="shared" si="4"/>
        <v>49860</v>
      </c>
      <c r="U28" s="201"/>
      <c r="V28" s="321"/>
      <c r="W28" s="318"/>
      <c r="X28" s="339">
        <v>116.08</v>
      </c>
      <c r="Y28" s="337">
        <f t="shared" si="5"/>
        <v>6793.0016000000005</v>
      </c>
      <c r="Z28" s="338">
        <f t="shared" si="3"/>
        <v>122274.02880000001</v>
      </c>
    </row>
    <row r="29" spans="1:26" ht="31.5" x14ac:dyDescent="0.25">
      <c r="A29" s="163">
        <v>8</v>
      </c>
      <c r="B29" s="163" t="s">
        <v>81</v>
      </c>
      <c r="C29" s="163" t="s">
        <v>44</v>
      </c>
      <c r="D29" s="165" t="s">
        <v>8</v>
      </c>
      <c r="E29" s="166">
        <v>12</v>
      </c>
      <c r="F29" s="167">
        <v>39553</v>
      </c>
      <c r="G29" s="166">
        <f t="shared" si="1"/>
        <v>474636</v>
      </c>
      <c r="H29" s="215">
        <v>41926</v>
      </c>
      <c r="I29" s="297">
        <v>41926</v>
      </c>
      <c r="J29" s="298">
        <f>I29*E29</f>
        <v>503112</v>
      </c>
      <c r="K29" s="201"/>
      <c r="L29" s="215"/>
      <c r="M29" s="284"/>
      <c r="N29" s="201"/>
      <c r="O29" s="215"/>
      <c r="P29" s="285"/>
      <c r="Q29" s="307">
        <v>43200</v>
      </c>
      <c r="R29" s="306">
        <f t="shared" si="2"/>
        <v>518400</v>
      </c>
      <c r="S29" s="313">
        <v>45610</v>
      </c>
      <c r="T29" s="314">
        <f t="shared" si="4"/>
        <v>547320</v>
      </c>
      <c r="U29" s="201"/>
      <c r="V29" s="307"/>
      <c r="W29" s="318"/>
      <c r="X29" s="336">
        <v>1021.2</v>
      </c>
      <c r="Y29" s="337">
        <f t="shared" si="5"/>
        <v>59760.624000000003</v>
      </c>
      <c r="Z29" s="338">
        <f t="shared" si="3"/>
        <v>717127.48800000001</v>
      </c>
    </row>
    <row r="30" spans="1:26" ht="47.25" x14ac:dyDescent="0.25">
      <c r="A30" s="163">
        <v>9</v>
      </c>
      <c r="B30" s="163" t="s">
        <v>82</v>
      </c>
      <c r="C30" s="163" t="s">
        <v>45</v>
      </c>
      <c r="D30" s="165" t="s">
        <v>8</v>
      </c>
      <c r="E30" s="166">
        <v>14</v>
      </c>
      <c r="F30" s="167">
        <v>28520</v>
      </c>
      <c r="G30" s="166">
        <f t="shared" si="1"/>
        <v>399280</v>
      </c>
      <c r="H30" s="215">
        <v>21000</v>
      </c>
      <c r="I30" s="297">
        <v>21000</v>
      </c>
      <c r="J30" s="298">
        <f>I30*E30</f>
        <v>294000</v>
      </c>
      <c r="K30" s="201"/>
      <c r="L30" s="215"/>
      <c r="M30" s="284"/>
      <c r="N30" s="201"/>
      <c r="O30" s="215"/>
      <c r="P30" s="285"/>
      <c r="Q30" s="307"/>
      <c r="R30" s="306"/>
      <c r="S30" s="313"/>
      <c r="T30" s="314"/>
      <c r="U30" s="201"/>
      <c r="V30" s="307">
        <v>8343</v>
      </c>
      <c r="W30" s="318">
        <f>V30*E30</f>
        <v>116802</v>
      </c>
      <c r="X30" s="336">
        <v>475.64</v>
      </c>
      <c r="Y30" s="337">
        <f t="shared" si="5"/>
        <v>27834.452799999999</v>
      </c>
      <c r="Z30" s="338">
        <f t="shared" si="3"/>
        <v>389682.33919999999</v>
      </c>
    </row>
    <row r="31" spans="1:26" ht="47.25" x14ac:dyDescent="0.25">
      <c r="A31" s="163">
        <v>10</v>
      </c>
      <c r="B31" s="163" t="s">
        <v>83</v>
      </c>
      <c r="C31" s="163" t="s">
        <v>46</v>
      </c>
      <c r="D31" s="165" t="s">
        <v>8</v>
      </c>
      <c r="E31" s="166">
        <v>7</v>
      </c>
      <c r="F31" s="167">
        <v>109930</v>
      </c>
      <c r="G31" s="166">
        <f t="shared" si="1"/>
        <v>769510</v>
      </c>
      <c r="H31" s="215">
        <v>94500</v>
      </c>
      <c r="I31" s="297">
        <v>94500</v>
      </c>
      <c r="J31" s="298">
        <f>I31*E31</f>
        <v>661500</v>
      </c>
      <c r="K31" s="201"/>
      <c r="L31" s="215"/>
      <c r="M31" s="284"/>
      <c r="N31" s="201"/>
      <c r="O31" s="215"/>
      <c r="P31" s="285"/>
      <c r="Q31" s="307">
        <v>47900</v>
      </c>
      <c r="R31" s="306">
        <f t="shared" si="2"/>
        <v>335300</v>
      </c>
      <c r="S31" s="313">
        <v>54580</v>
      </c>
      <c r="T31" s="314">
        <f>S31*E31</f>
        <v>382060</v>
      </c>
      <c r="U31" s="201"/>
      <c r="V31" s="307">
        <v>129472</v>
      </c>
      <c r="W31" s="318">
        <f>V31*E31</f>
        <v>906304</v>
      </c>
      <c r="X31" s="336">
        <v>1725.35</v>
      </c>
      <c r="Y31" s="337">
        <f t="shared" si="5"/>
        <v>100967.482</v>
      </c>
      <c r="Z31" s="338">
        <f t="shared" si="3"/>
        <v>706772.37400000007</v>
      </c>
    </row>
    <row r="32" spans="1:26" ht="47.25" hidden="1" x14ac:dyDescent="0.25">
      <c r="A32" s="163">
        <v>26</v>
      </c>
      <c r="B32" s="163" t="s">
        <v>84</v>
      </c>
      <c r="C32" s="163" t="s">
        <v>47</v>
      </c>
      <c r="D32" s="165" t="s">
        <v>8</v>
      </c>
      <c r="E32" s="166">
        <v>8</v>
      </c>
      <c r="F32" s="167">
        <v>15900</v>
      </c>
      <c r="G32" s="166">
        <f t="shared" si="1"/>
        <v>127200</v>
      </c>
      <c r="H32" s="215"/>
      <c r="I32" s="297"/>
      <c r="J32" s="298"/>
      <c r="K32" s="201"/>
      <c r="L32" s="215">
        <v>15900</v>
      </c>
      <c r="M32" s="284">
        <f>L32*E32</f>
        <v>127200</v>
      </c>
      <c r="N32" s="201"/>
      <c r="O32" s="215">
        <v>11239.09</v>
      </c>
      <c r="P32" s="285">
        <f>O32*E32</f>
        <v>89912.72</v>
      </c>
      <c r="Q32" s="307">
        <v>20800</v>
      </c>
      <c r="R32" s="306">
        <f t="shared" si="2"/>
        <v>166400</v>
      </c>
      <c r="S32" s="313">
        <v>18040</v>
      </c>
      <c r="T32" s="314">
        <f>S32*E32</f>
        <v>144320</v>
      </c>
      <c r="U32" s="201"/>
      <c r="V32" s="307"/>
      <c r="W32" s="318"/>
      <c r="X32" s="336">
        <v>665.27</v>
      </c>
      <c r="Y32" s="337">
        <f t="shared" si="5"/>
        <v>38931.600400000003</v>
      </c>
      <c r="Z32" s="338">
        <f t="shared" si="3"/>
        <v>311452.80320000002</v>
      </c>
    </row>
    <row r="33" spans="1:26" ht="63" x14ac:dyDescent="0.25">
      <c r="A33" s="163">
        <v>11</v>
      </c>
      <c r="B33" s="164" t="s">
        <v>85</v>
      </c>
      <c r="C33" s="164" t="s">
        <v>48</v>
      </c>
      <c r="D33" s="165" t="s">
        <v>8</v>
      </c>
      <c r="E33" s="166">
        <v>26</v>
      </c>
      <c r="F33" s="167">
        <v>78020.12</v>
      </c>
      <c r="G33" s="166">
        <f t="shared" si="1"/>
        <v>2028523.1199999999</v>
      </c>
      <c r="H33" s="202">
        <v>82000</v>
      </c>
      <c r="I33" s="299">
        <v>82000</v>
      </c>
      <c r="J33" s="298">
        <f>I33*E33</f>
        <v>2132000</v>
      </c>
      <c r="K33" s="201"/>
      <c r="L33" s="202"/>
      <c r="M33" s="284"/>
      <c r="N33" s="203"/>
      <c r="O33" s="202"/>
      <c r="P33" s="285"/>
      <c r="Q33" s="307"/>
      <c r="R33" s="306"/>
      <c r="S33" s="315"/>
      <c r="T33" s="314"/>
      <c r="U33" s="201"/>
      <c r="V33" s="321"/>
      <c r="W33" s="318"/>
      <c r="X33" s="339"/>
      <c r="Y33" s="337"/>
      <c r="Z33" s="338"/>
    </row>
    <row r="34" spans="1:26" ht="47.25" x14ac:dyDescent="0.25">
      <c r="A34" s="163">
        <v>12</v>
      </c>
      <c r="B34" s="163" t="s">
        <v>86</v>
      </c>
      <c r="C34" s="163" t="s">
        <v>49</v>
      </c>
      <c r="D34" s="165" t="s">
        <v>8</v>
      </c>
      <c r="E34" s="166">
        <v>9</v>
      </c>
      <c r="F34" s="167">
        <v>74500</v>
      </c>
      <c r="G34" s="166">
        <f t="shared" si="1"/>
        <v>670500</v>
      </c>
      <c r="H34" s="215">
        <v>73500</v>
      </c>
      <c r="I34" s="297">
        <v>73500</v>
      </c>
      <c r="J34" s="298">
        <f>I34*E34</f>
        <v>661500</v>
      </c>
      <c r="K34" s="201"/>
      <c r="L34" s="215"/>
      <c r="M34" s="284"/>
      <c r="N34" s="201"/>
      <c r="O34" s="215"/>
      <c r="P34" s="285"/>
      <c r="Q34" s="307">
        <v>53300</v>
      </c>
      <c r="R34" s="306">
        <f t="shared" si="2"/>
        <v>479700</v>
      </c>
      <c r="S34" s="313">
        <v>90020</v>
      </c>
      <c r="T34" s="314">
        <f t="shared" ref="T34:T39" si="6">S34*E34</f>
        <v>810180</v>
      </c>
      <c r="U34" s="201"/>
      <c r="V34" s="307">
        <v>123290</v>
      </c>
      <c r="W34" s="318">
        <f>V34*E34</f>
        <v>1109610</v>
      </c>
      <c r="X34" s="336">
        <v>1694.21</v>
      </c>
      <c r="Y34" s="337">
        <f>X34*58.52</f>
        <v>99145.169200000004</v>
      </c>
      <c r="Z34" s="338">
        <f t="shared" ref="Z34:Z43" si="7">Y34*E34</f>
        <v>892306.52280000004</v>
      </c>
    </row>
    <row r="35" spans="1:26" ht="47.25" hidden="1" x14ac:dyDescent="0.25">
      <c r="A35" s="163">
        <v>29</v>
      </c>
      <c r="B35" s="163" t="s">
        <v>87</v>
      </c>
      <c r="C35" s="163" t="s">
        <v>50</v>
      </c>
      <c r="D35" s="165" t="s">
        <v>8</v>
      </c>
      <c r="E35" s="166">
        <v>100</v>
      </c>
      <c r="F35" s="167">
        <v>1181.28</v>
      </c>
      <c r="G35" s="166">
        <f t="shared" si="1"/>
        <v>118128</v>
      </c>
      <c r="H35" s="215"/>
      <c r="I35" s="297"/>
      <c r="J35" s="298"/>
      <c r="K35" s="201"/>
      <c r="L35" s="215">
        <v>800</v>
      </c>
      <c r="M35" s="284">
        <f>L35*E35</f>
        <v>80000</v>
      </c>
      <c r="N35" s="201"/>
      <c r="O35" s="215"/>
      <c r="P35" s="285"/>
      <c r="Q35" s="307"/>
      <c r="R35" s="306"/>
      <c r="S35" s="313">
        <v>1020</v>
      </c>
      <c r="T35" s="314">
        <f t="shared" si="6"/>
        <v>102000</v>
      </c>
      <c r="U35" s="201"/>
      <c r="V35" s="307"/>
      <c r="W35" s="318"/>
      <c r="X35" s="336">
        <v>7.34</v>
      </c>
      <c r="Y35" s="337">
        <f>X35*58.52</f>
        <v>429.53680000000003</v>
      </c>
      <c r="Z35" s="338">
        <f t="shared" si="7"/>
        <v>42953.68</v>
      </c>
    </row>
    <row r="36" spans="1:26" ht="31.5" x14ac:dyDescent="0.25">
      <c r="A36" s="163">
        <v>13</v>
      </c>
      <c r="B36" s="164" t="s">
        <v>88</v>
      </c>
      <c r="C36" s="164" t="s">
        <v>51</v>
      </c>
      <c r="D36" s="165" t="s">
        <v>8</v>
      </c>
      <c r="E36" s="166">
        <v>14</v>
      </c>
      <c r="F36" s="167">
        <v>57436</v>
      </c>
      <c r="G36" s="166">
        <f t="shared" si="1"/>
        <v>804104</v>
      </c>
      <c r="H36" s="202">
        <v>60882</v>
      </c>
      <c r="I36" s="299">
        <v>60882</v>
      </c>
      <c r="J36" s="298">
        <f>I36*E36</f>
        <v>852348</v>
      </c>
      <c r="K36" s="201"/>
      <c r="L36" s="202"/>
      <c r="M36" s="284"/>
      <c r="N36" s="203"/>
      <c r="O36" s="202"/>
      <c r="P36" s="285"/>
      <c r="Q36" s="307">
        <v>66800</v>
      </c>
      <c r="R36" s="306">
        <f t="shared" si="2"/>
        <v>935200</v>
      </c>
      <c r="S36" s="315">
        <v>57520</v>
      </c>
      <c r="T36" s="314">
        <f t="shared" si="6"/>
        <v>805280</v>
      </c>
      <c r="U36" s="201"/>
      <c r="V36" s="321"/>
      <c r="W36" s="318"/>
      <c r="X36" s="339">
        <v>1215.92</v>
      </c>
      <c r="Y36" s="337">
        <f>X36*58.52</f>
        <v>71155.638400000011</v>
      </c>
      <c r="Z36" s="338">
        <f t="shared" si="7"/>
        <v>996178.93760000018</v>
      </c>
    </row>
    <row r="37" spans="1:26" ht="47.25" hidden="1" x14ac:dyDescent="0.25">
      <c r="A37" s="163">
        <v>31</v>
      </c>
      <c r="B37" s="163" t="s">
        <v>89</v>
      </c>
      <c r="C37" s="163" t="s">
        <v>52</v>
      </c>
      <c r="D37" s="165" t="s">
        <v>8</v>
      </c>
      <c r="E37" s="166">
        <v>30</v>
      </c>
      <c r="F37" s="167">
        <v>17000</v>
      </c>
      <c r="G37" s="166">
        <f t="shared" si="1"/>
        <v>510000</v>
      </c>
      <c r="H37" s="215"/>
      <c r="I37" s="297"/>
      <c r="J37" s="298"/>
      <c r="K37" s="201"/>
      <c r="L37" s="215">
        <v>17000</v>
      </c>
      <c r="M37" s="284">
        <f>L37*E37</f>
        <v>510000</v>
      </c>
      <c r="N37" s="201"/>
      <c r="O37" s="215">
        <v>24050.97</v>
      </c>
      <c r="P37" s="285">
        <f>O37*E37</f>
        <v>721529.10000000009</v>
      </c>
      <c r="Q37" s="307"/>
      <c r="R37" s="306"/>
      <c r="S37" s="313">
        <v>29410</v>
      </c>
      <c r="T37" s="314">
        <f t="shared" si="6"/>
        <v>882300</v>
      </c>
      <c r="U37" s="201"/>
      <c r="V37" s="307">
        <v>21692</v>
      </c>
      <c r="W37" s="318">
        <f>V37*E37</f>
        <v>650760</v>
      </c>
      <c r="X37" s="336">
        <v>812.42</v>
      </c>
      <c r="Y37" s="337">
        <f>X37*58.52</f>
        <v>47542.818400000004</v>
      </c>
      <c r="Z37" s="338">
        <f t="shared" si="7"/>
        <v>1426284.5520000001</v>
      </c>
    </row>
    <row r="38" spans="1:26" ht="63" hidden="1" x14ac:dyDescent="0.25">
      <c r="A38" s="163">
        <v>32</v>
      </c>
      <c r="B38" s="163" t="s">
        <v>90</v>
      </c>
      <c r="C38" s="163" t="s">
        <v>53</v>
      </c>
      <c r="D38" s="165" t="s">
        <v>8</v>
      </c>
      <c r="E38" s="166">
        <v>12</v>
      </c>
      <c r="F38" s="167">
        <v>26500</v>
      </c>
      <c r="G38" s="166">
        <f t="shared" si="1"/>
        <v>318000</v>
      </c>
      <c r="H38" s="215"/>
      <c r="I38" s="297"/>
      <c r="J38" s="298"/>
      <c r="K38" s="201"/>
      <c r="L38" s="215"/>
      <c r="M38" s="284"/>
      <c r="N38" s="201"/>
      <c r="O38" s="215"/>
      <c r="P38" s="285"/>
      <c r="Q38" s="307"/>
      <c r="R38" s="306"/>
      <c r="S38" s="313">
        <v>35660</v>
      </c>
      <c r="T38" s="314">
        <f t="shared" si="6"/>
        <v>427920</v>
      </c>
      <c r="U38" s="201"/>
      <c r="V38" s="307"/>
      <c r="W38" s="318"/>
      <c r="X38" s="336"/>
      <c r="Y38" s="337"/>
      <c r="Z38" s="338">
        <f t="shared" si="7"/>
        <v>0</v>
      </c>
    </row>
    <row r="39" spans="1:26" ht="31.5" x14ac:dyDescent="0.25">
      <c r="A39" s="163">
        <v>14</v>
      </c>
      <c r="B39" s="164" t="s">
        <v>91</v>
      </c>
      <c r="C39" s="164" t="s">
        <v>54</v>
      </c>
      <c r="D39" s="165" t="s">
        <v>8</v>
      </c>
      <c r="E39" s="166">
        <v>7</v>
      </c>
      <c r="F39" s="167">
        <v>42400</v>
      </c>
      <c r="G39" s="166">
        <f t="shared" si="1"/>
        <v>296800</v>
      </c>
      <c r="H39" s="202">
        <v>44944</v>
      </c>
      <c r="I39" s="299">
        <v>44944</v>
      </c>
      <c r="J39" s="298">
        <f>I39*E39</f>
        <v>314608</v>
      </c>
      <c r="K39" s="201"/>
      <c r="L39" s="202"/>
      <c r="M39" s="284"/>
      <c r="N39" s="203"/>
      <c r="O39" s="202"/>
      <c r="P39" s="288"/>
      <c r="Q39" s="308">
        <v>48400</v>
      </c>
      <c r="R39" s="306">
        <f t="shared" si="2"/>
        <v>338800</v>
      </c>
      <c r="S39" s="315">
        <v>49970</v>
      </c>
      <c r="T39" s="314">
        <f t="shared" si="6"/>
        <v>349790</v>
      </c>
      <c r="U39" s="201"/>
      <c r="V39" s="321"/>
      <c r="W39" s="318"/>
      <c r="X39" s="339">
        <v>1263.43</v>
      </c>
      <c r="Y39" s="337">
        <f>X39*58.52</f>
        <v>73935.923600000009</v>
      </c>
      <c r="Z39" s="338">
        <f t="shared" si="7"/>
        <v>517551.46520000009</v>
      </c>
    </row>
    <row r="40" spans="1:26" ht="47.25" hidden="1" x14ac:dyDescent="0.25">
      <c r="A40" s="163">
        <v>34</v>
      </c>
      <c r="B40" s="163" t="s">
        <v>92</v>
      </c>
      <c r="C40" s="163" t="s">
        <v>55</v>
      </c>
      <c r="D40" s="165" t="s">
        <v>8</v>
      </c>
      <c r="E40" s="166">
        <v>1200</v>
      </c>
      <c r="F40" s="167">
        <v>3860</v>
      </c>
      <c r="G40" s="166">
        <f t="shared" si="1"/>
        <v>4632000</v>
      </c>
      <c r="H40" s="215">
        <v>5000</v>
      </c>
      <c r="I40" s="297">
        <v>5000</v>
      </c>
      <c r="J40" s="298">
        <f>I40*E40</f>
        <v>6000000</v>
      </c>
      <c r="K40" s="201"/>
      <c r="L40" s="215">
        <v>3860</v>
      </c>
      <c r="M40" s="284">
        <f>L40*E40</f>
        <v>4632000</v>
      </c>
      <c r="N40" s="201"/>
      <c r="O40" s="215"/>
      <c r="P40" s="285"/>
      <c r="Q40" s="307">
        <v>4800</v>
      </c>
      <c r="R40" s="306">
        <f t="shared" si="2"/>
        <v>5760000</v>
      </c>
      <c r="S40" s="313"/>
      <c r="T40" s="314"/>
      <c r="U40" s="201"/>
      <c r="V40" s="307"/>
      <c r="W40" s="318"/>
      <c r="X40" s="336">
        <v>80.83</v>
      </c>
      <c r="Y40" s="337">
        <f>X40*58.52</f>
        <v>4730.1716000000006</v>
      </c>
      <c r="Z40" s="338">
        <f t="shared" si="7"/>
        <v>5676205.9200000009</v>
      </c>
    </row>
    <row r="41" spans="1:26" ht="48" thickBot="1" x14ac:dyDescent="0.3">
      <c r="A41" s="163">
        <v>15</v>
      </c>
      <c r="B41" s="163" t="s">
        <v>93</v>
      </c>
      <c r="C41" s="163" t="s">
        <v>56</v>
      </c>
      <c r="D41" s="165" t="s">
        <v>8</v>
      </c>
      <c r="E41" s="166">
        <v>14</v>
      </c>
      <c r="F41" s="167">
        <v>124863</v>
      </c>
      <c r="G41" s="166">
        <f t="shared" si="1"/>
        <v>1748082</v>
      </c>
      <c r="H41" s="292">
        <v>108700</v>
      </c>
      <c r="I41" s="300">
        <v>108700</v>
      </c>
      <c r="J41" s="301">
        <f>I41*E41</f>
        <v>1521800</v>
      </c>
      <c r="K41" s="201"/>
      <c r="L41" s="215"/>
      <c r="M41" s="284"/>
      <c r="N41" s="201"/>
      <c r="O41" s="215"/>
      <c r="P41" s="285"/>
      <c r="Q41" s="309">
        <v>74800</v>
      </c>
      <c r="R41" s="310">
        <f t="shared" si="2"/>
        <v>1047200</v>
      </c>
      <c r="S41" s="316">
        <v>72460</v>
      </c>
      <c r="T41" s="317">
        <f>S41*E41</f>
        <v>1014440</v>
      </c>
      <c r="U41" s="201"/>
      <c r="V41" s="309"/>
      <c r="W41" s="323"/>
      <c r="X41" s="340">
        <v>2014.43</v>
      </c>
      <c r="Y41" s="341">
        <f>X41*58.52</f>
        <v>117884.44360000001</v>
      </c>
      <c r="Z41" s="342">
        <f t="shared" si="7"/>
        <v>1650382.2104000002</v>
      </c>
    </row>
    <row r="42" spans="1:26" ht="32.25" hidden="1" thickBot="1" x14ac:dyDescent="0.3">
      <c r="A42" s="163">
        <v>36</v>
      </c>
      <c r="B42" s="164" t="s">
        <v>94</v>
      </c>
      <c r="C42" s="164" t="s">
        <v>57</v>
      </c>
      <c r="D42" s="165" t="s">
        <v>8</v>
      </c>
      <c r="E42" s="166">
        <v>300</v>
      </c>
      <c r="F42" s="167">
        <v>2160</v>
      </c>
      <c r="G42" s="166">
        <f t="shared" si="1"/>
        <v>648000</v>
      </c>
      <c r="H42" s="167"/>
      <c r="I42" s="279">
        <v>3500</v>
      </c>
      <c r="J42" s="280">
        <f>I42*E42</f>
        <v>1050000</v>
      </c>
      <c r="K42" s="201"/>
      <c r="L42" s="213">
        <v>2160</v>
      </c>
      <c r="M42" s="188">
        <f>L42*E42</f>
        <v>648000</v>
      </c>
      <c r="N42" s="203"/>
      <c r="O42" s="204"/>
      <c r="P42" s="205"/>
      <c r="Q42" s="281">
        <v>3600</v>
      </c>
      <c r="R42" s="282">
        <f t="shared" si="2"/>
        <v>1080000</v>
      </c>
      <c r="S42" s="279">
        <v>2990</v>
      </c>
      <c r="T42" s="280">
        <f>S42*E42</f>
        <v>897000</v>
      </c>
      <c r="U42" s="201"/>
      <c r="V42" s="324"/>
      <c r="W42" s="325"/>
      <c r="X42" s="343">
        <v>2160</v>
      </c>
      <c r="Y42" s="344">
        <f>X42*58.52</f>
        <v>126403.20000000001</v>
      </c>
      <c r="Z42" s="345">
        <f t="shared" si="7"/>
        <v>37920960</v>
      </c>
    </row>
    <row r="43" spans="1:26" ht="32.25" hidden="1" thickBot="1" x14ac:dyDescent="0.3">
      <c r="A43" s="216">
        <v>37</v>
      </c>
      <c r="B43" s="216" t="s">
        <v>95</v>
      </c>
      <c r="C43" s="216" t="s">
        <v>58</v>
      </c>
      <c r="D43" s="217" t="s">
        <v>8</v>
      </c>
      <c r="E43" s="218">
        <v>70</v>
      </c>
      <c r="F43" s="219">
        <v>2050</v>
      </c>
      <c r="G43" s="220">
        <f t="shared" si="1"/>
        <v>143500</v>
      </c>
      <c r="H43" s="219"/>
      <c r="I43" s="221"/>
      <c r="J43" s="222"/>
      <c r="K43" s="223"/>
      <c r="L43" s="224">
        <v>2050</v>
      </c>
      <c r="M43" s="225">
        <f>L43*E43</f>
        <v>143500</v>
      </c>
      <c r="N43" s="223"/>
      <c r="O43" s="226"/>
      <c r="P43" s="227"/>
      <c r="Q43" s="228"/>
      <c r="R43" s="229"/>
      <c r="S43" s="221"/>
      <c r="T43" s="230"/>
      <c r="U43" s="223"/>
      <c r="V43" s="326"/>
      <c r="W43" s="327"/>
      <c r="X43" s="346">
        <v>54.53</v>
      </c>
      <c r="Y43" s="347">
        <f>X43*58.52</f>
        <v>3191.0956000000001</v>
      </c>
      <c r="Z43" s="348">
        <f t="shared" si="7"/>
        <v>223376.69200000001</v>
      </c>
    </row>
    <row r="44" spans="1:26" ht="16.5" thickBot="1" x14ac:dyDescent="0.3">
      <c r="A44" s="511" t="s">
        <v>3</v>
      </c>
      <c r="B44" s="512"/>
      <c r="C44" s="512"/>
      <c r="D44" s="512"/>
      <c r="E44" s="512"/>
      <c r="F44" s="374">
        <f>SUM(F7:F43)</f>
        <v>1225484.8</v>
      </c>
      <c r="G44" s="269">
        <f>SUM(G7:G43)</f>
        <v>20538109.52</v>
      </c>
      <c r="H44" s="374"/>
      <c r="I44" s="352"/>
      <c r="J44" s="353">
        <v>11099830</v>
      </c>
      <c r="K44" s="237"/>
      <c r="L44" s="237">
        <f>SUM(L7:L43)</f>
        <v>77720</v>
      </c>
      <c r="M44" s="237">
        <v>7744200</v>
      </c>
      <c r="N44" s="235"/>
      <c r="O44" s="237">
        <v>63141</v>
      </c>
      <c r="P44" s="237">
        <v>1019387</v>
      </c>
      <c r="Q44" s="330"/>
      <c r="R44" s="330">
        <v>6833100</v>
      </c>
      <c r="S44" s="238"/>
      <c r="T44" s="236">
        <v>7880720</v>
      </c>
      <c r="U44" s="235"/>
      <c r="V44" s="328"/>
      <c r="W44" s="329">
        <v>2751529</v>
      </c>
      <c r="X44" s="349"/>
      <c r="Y44" s="349"/>
      <c r="Z44" s="349">
        <v>12633333.880000001</v>
      </c>
    </row>
    <row r="45" spans="1:26" ht="16.5" hidden="1" thickBot="1" x14ac:dyDescent="0.3">
      <c r="A45" s="239"/>
      <c r="B45" s="239"/>
      <c r="C45" s="239"/>
      <c r="D45" s="239"/>
      <c r="E45" s="239"/>
      <c r="F45" s="240"/>
      <c r="G45" s="241"/>
      <c r="H45" s="235"/>
      <c r="I45" s="354"/>
      <c r="J45" s="355"/>
      <c r="K45" s="240"/>
      <c r="L45" s="240"/>
      <c r="M45" s="240"/>
      <c r="N45" s="240"/>
      <c r="O45" s="240"/>
      <c r="P45" s="240"/>
      <c r="Q45" s="356"/>
      <c r="R45" s="356"/>
      <c r="S45" s="240"/>
      <c r="T45" s="240"/>
      <c r="U45" s="240"/>
      <c r="V45" s="356"/>
      <c r="W45" s="356"/>
      <c r="X45" s="357"/>
      <c r="Y45" s="357"/>
      <c r="Z45" s="357"/>
    </row>
    <row r="46" spans="1:26" ht="16.5" thickBot="1" x14ac:dyDescent="0.3">
      <c r="A46" s="391" t="s">
        <v>111</v>
      </c>
      <c r="B46" s="392"/>
      <c r="C46" s="392"/>
      <c r="D46" s="392"/>
      <c r="E46" s="392"/>
      <c r="F46" s="392"/>
      <c r="G46" s="392"/>
      <c r="H46" s="392"/>
      <c r="I46" s="522" t="s">
        <v>128</v>
      </c>
      <c r="J46" s="523"/>
      <c r="K46" s="392"/>
      <c r="L46" s="392"/>
      <c r="M46" s="392"/>
      <c r="N46" s="392"/>
      <c r="O46" s="392"/>
      <c r="P46" s="392"/>
      <c r="Q46" s="522" t="s">
        <v>128</v>
      </c>
      <c r="R46" s="523"/>
      <c r="S46" s="522" t="s">
        <v>128</v>
      </c>
      <c r="T46" s="523"/>
      <c r="U46" s="392"/>
      <c r="V46" s="522" t="s">
        <v>128</v>
      </c>
      <c r="W46" s="523"/>
      <c r="X46" s="242"/>
      <c r="Y46" s="522" t="s">
        <v>128</v>
      </c>
      <c r="Z46" s="523"/>
    </row>
    <row r="47" spans="1:26" ht="47.25" x14ac:dyDescent="0.25">
      <c r="A47" s="244">
        <v>1</v>
      </c>
      <c r="B47" s="245" t="s">
        <v>59</v>
      </c>
      <c r="C47" s="245" t="s">
        <v>22</v>
      </c>
      <c r="D47" s="246" t="s">
        <v>8</v>
      </c>
      <c r="E47" s="247">
        <v>14</v>
      </c>
      <c r="F47" s="248">
        <v>35200</v>
      </c>
      <c r="G47" s="247">
        <f>E47*F47</f>
        <v>492800</v>
      </c>
      <c r="H47" s="248"/>
      <c r="I47" s="359">
        <v>35500</v>
      </c>
      <c r="J47" s="296">
        <f>I47*E47</f>
        <v>497000</v>
      </c>
      <c r="K47" s="170"/>
      <c r="L47" s="171"/>
      <c r="M47" s="169"/>
      <c r="N47" s="172"/>
      <c r="O47" s="171"/>
      <c r="P47" s="169"/>
      <c r="Q47" s="303">
        <v>37200</v>
      </c>
      <c r="R47" s="304">
        <f>Q47*E47</f>
        <v>520800</v>
      </c>
      <c r="S47" s="311">
        <v>32550</v>
      </c>
      <c r="T47" s="312">
        <f t="shared" ref="T47:T57" si="8">S47*E47</f>
        <v>455700</v>
      </c>
      <c r="U47" s="424"/>
      <c r="V47" s="319"/>
      <c r="W47" s="320"/>
      <c r="X47" s="333">
        <v>964.62</v>
      </c>
      <c r="Y47" s="334">
        <f>X47*58.52</f>
        <v>56449.562400000003</v>
      </c>
      <c r="Z47" s="335">
        <f>Y47*E47</f>
        <v>790293.87360000005</v>
      </c>
    </row>
    <row r="48" spans="1:26" ht="63" hidden="1" x14ac:dyDescent="0.25">
      <c r="A48" s="195">
        <v>2</v>
      </c>
      <c r="B48" s="163" t="s">
        <v>60</v>
      </c>
      <c r="C48" s="163" t="s">
        <v>23</v>
      </c>
      <c r="D48" s="165" t="s">
        <v>8</v>
      </c>
      <c r="E48" s="166">
        <v>300</v>
      </c>
      <c r="F48" s="167">
        <v>540</v>
      </c>
      <c r="G48" s="166">
        <f t="shared" ref="G48:G83" si="9">E48*F48</f>
        <v>162000</v>
      </c>
      <c r="H48" s="250"/>
      <c r="I48" s="360"/>
      <c r="J48" s="298"/>
      <c r="K48" s="201"/>
      <c r="L48" s="215">
        <v>540</v>
      </c>
      <c r="M48" s="284">
        <f>L48*E48</f>
        <v>162000</v>
      </c>
      <c r="N48" s="201"/>
      <c r="O48" s="215"/>
      <c r="P48" s="284"/>
      <c r="Q48" s="305"/>
      <c r="R48" s="306"/>
      <c r="S48" s="313">
        <v>3030</v>
      </c>
      <c r="T48" s="314">
        <f t="shared" si="8"/>
        <v>909000</v>
      </c>
      <c r="U48" s="425"/>
      <c r="V48" s="307"/>
      <c r="W48" s="318"/>
      <c r="X48" s="336">
        <v>36.08</v>
      </c>
      <c r="Y48" s="337">
        <f>X48*58.52</f>
        <v>2111.4016000000001</v>
      </c>
      <c r="Z48" s="338">
        <f>Y48*E48</f>
        <v>633420.4800000001</v>
      </c>
    </row>
    <row r="49" spans="1:26" ht="31.5" x14ac:dyDescent="0.25">
      <c r="A49" s="195">
        <v>2</v>
      </c>
      <c r="B49" s="163" t="s">
        <v>61</v>
      </c>
      <c r="C49" s="163" t="s">
        <v>24</v>
      </c>
      <c r="D49" s="165" t="s">
        <v>8</v>
      </c>
      <c r="E49" s="166">
        <v>14</v>
      </c>
      <c r="F49" s="167">
        <v>32401</v>
      </c>
      <c r="G49" s="166">
        <f t="shared" si="9"/>
        <v>453614</v>
      </c>
      <c r="H49" s="167"/>
      <c r="I49" s="360">
        <v>29132</v>
      </c>
      <c r="J49" s="298">
        <f>I49*E49</f>
        <v>407848</v>
      </c>
      <c r="K49" s="201"/>
      <c r="L49" s="215"/>
      <c r="M49" s="284"/>
      <c r="N49" s="201"/>
      <c r="O49" s="215"/>
      <c r="P49" s="284"/>
      <c r="Q49" s="307">
        <v>29600</v>
      </c>
      <c r="R49" s="306">
        <f t="shared" ref="R49" si="10">Q49*E49</f>
        <v>414400</v>
      </c>
      <c r="S49" s="313">
        <v>21330</v>
      </c>
      <c r="T49" s="314">
        <f t="shared" si="8"/>
        <v>298620</v>
      </c>
      <c r="U49" s="425"/>
      <c r="V49" s="307"/>
      <c r="W49" s="318"/>
      <c r="X49" s="336">
        <v>702.79</v>
      </c>
      <c r="Y49" s="337">
        <f>X49*58.52</f>
        <v>41127.270799999998</v>
      </c>
      <c r="Z49" s="338">
        <f>Y49*E49</f>
        <v>575781.79119999998</v>
      </c>
    </row>
    <row r="50" spans="1:26" ht="63" hidden="1" x14ac:dyDescent="0.25">
      <c r="A50" s="195">
        <v>4</v>
      </c>
      <c r="B50" s="164" t="s">
        <v>62</v>
      </c>
      <c r="C50" s="164" t="s">
        <v>25</v>
      </c>
      <c r="D50" s="165" t="s">
        <v>8</v>
      </c>
      <c r="E50" s="166">
        <v>7</v>
      </c>
      <c r="F50" s="167">
        <v>4500</v>
      </c>
      <c r="G50" s="166">
        <f t="shared" si="9"/>
        <v>31500</v>
      </c>
      <c r="H50" s="167"/>
      <c r="I50" s="361"/>
      <c r="J50" s="298"/>
      <c r="K50" s="201"/>
      <c r="L50" s="202"/>
      <c r="M50" s="284"/>
      <c r="N50" s="203"/>
      <c r="O50" s="202"/>
      <c r="P50" s="185"/>
      <c r="Q50" s="308"/>
      <c r="R50" s="306"/>
      <c r="S50" s="315">
        <v>37660</v>
      </c>
      <c r="T50" s="314">
        <f t="shared" si="8"/>
        <v>263620</v>
      </c>
      <c r="U50" s="425"/>
      <c r="V50" s="321"/>
      <c r="W50" s="322"/>
      <c r="X50" s="339"/>
      <c r="Y50" s="337"/>
      <c r="Z50" s="338"/>
    </row>
    <row r="51" spans="1:26" ht="31.5" x14ac:dyDescent="0.25">
      <c r="A51" s="195">
        <v>3</v>
      </c>
      <c r="B51" s="163" t="s">
        <v>63</v>
      </c>
      <c r="C51" s="163" t="s">
        <v>26</v>
      </c>
      <c r="D51" s="165" t="s">
        <v>8</v>
      </c>
      <c r="E51" s="166">
        <v>6</v>
      </c>
      <c r="F51" s="167">
        <v>88724.4</v>
      </c>
      <c r="G51" s="166">
        <f t="shared" si="9"/>
        <v>532346.39999999991</v>
      </c>
      <c r="H51" s="167"/>
      <c r="I51" s="360">
        <v>96921</v>
      </c>
      <c r="J51" s="298">
        <f>I51*E51</f>
        <v>581526</v>
      </c>
      <c r="K51" s="201"/>
      <c r="L51" s="215"/>
      <c r="M51" s="284"/>
      <c r="N51" s="201"/>
      <c r="O51" s="215"/>
      <c r="P51" s="284"/>
      <c r="Q51" s="307">
        <v>124900</v>
      </c>
      <c r="R51" s="306">
        <f t="shared" ref="R51" si="11">Q51*E51</f>
        <v>749400</v>
      </c>
      <c r="S51" s="313">
        <v>101980</v>
      </c>
      <c r="T51" s="314">
        <f t="shared" si="8"/>
        <v>611880</v>
      </c>
      <c r="U51" s="425"/>
      <c r="V51" s="307">
        <v>78492</v>
      </c>
      <c r="W51" s="318">
        <f>V51*E51</f>
        <v>470952</v>
      </c>
      <c r="X51" s="336">
        <v>2809.91</v>
      </c>
      <c r="Y51" s="337">
        <f>X51*58.52</f>
        <v>164435.9332</v>
      </c>
      <c r="Z51" s="338">
        <f t="shared" ref="Z51:Z72" si="12">Y51*E51</f>
        <v>986615.59920000006</v>
      </c>
    </row>
    <row r="52" spans="1:26" ht="63" hidden="1" x14ac:dyDescent="0.25">
      <c r="A52" s="195">
        <v>6</v>
      </c>
      <c r="B52" s="163" t="s">
        <v>64</v>
      </c>
      <c r="C52" s="163" t="s">
        <v>27</v>
      </c>
      <c r="D52" s="165" t="s">
        <v>8</v>
      </c>
      <c r="E52" s="166">
        <v>300</v>
      </c>
      <c r="F52" s="167">
        <v>710</v>
      </c>
      <c r="G52" s="166">
        <f t="shared" si="9"/>
        <v>213000</v>
      </c>
      <c r="H52" s="167"/>
      <c r="I52" s="360"/>
      <c r="J52" s="298"/>
      <c r="K52" s="201"/>
      <c r="L52" s="215">
        <v>710</v>
      </c>
      <c r="M52" s="284">
        <f>L52*E52</f>
        <v>213000</v>
      </c>
      <c r="N52" s="201"/>
      <c r="O52" s="215"/>
      <c r="P52" s="284"/>
      <c r="Q52" s="307"/>
      <c r="R52" s="306"/>
      <c r="S52" s="313">
        <v>3530</v>
      </c>
      <c r="T52" s="314">
        <f t="shared" si="8"/>
        <v>1059000</v>
      </c>
      <c r="U52" s="425"/>
      <c r="V52" s="307"/>
      <c r="W52" s="318"/>
      <c r="X52" s="336">
        <v>17.32</v>
      </c>
      <c r="Y52" s="337">
        <f>X52*58.52</f>
        <v>1013.5664</v>
      </c>
      <c r="Z52" s="338">
        <f t="shared" si="12"/>
        <v>304069.92000000004</v>
      </c>
    </row>
    <row r="53" spans="1:26" ht="31.5" hidden="1" x14ac:dyDescent="0.25">
      <c r="A53" s="195">
        <v>7</v>
      </c>
      <c r="B53" s="164" t="s">
        <v>65</v>
      </c>
      <c r="C53" s="164" t="s">
        <v>28</v>
      </c>
      <c r="D53" s="165" t="s">
        <v>8</v>
      </c>
      <c r="E53" s="166">
        <v>7</v>
      </c>
      <c r="F53" s="167">
        <v>2000</v>
      </c>
      <c r="G53" s="166">
        <f t="shared" si="9"/>
        <v>14000</v>
      </c>
      <c r="H53" s="167"/>
      <c r="I53" s="361"/>
      <c r="J53" s="298"/>
      <c r="K53" s="201"/>
      <c r="L53" s="202"/>
      <c r="M53" s="284"/>
      <c r="N53" s="203"/>
      <c r="O53" s="202"/>
      <c r="P53" s="185"/>
      <c r="Q53" s="308"/>
      <c r="R53" s="306"/>
      <c r="S53" s="315">
        <v>18800</v>
      </c>
      <c r="T53" s="314">
        <f t="shared" si="8"/>
        <v>131600</v>
      </c>
      <c r="U53" s="425"/>
      <c r="V53" s="321"/>
      <c r="W53" s="318"/>
      <c r="X53" s="339"/>
      <c r="Y53" s="337"/>
      <c r="Z53" s="338">
        <f t="shared" si="12"/>
        <v>0</v>
      </c>
    </row>
    <row r="54" spans="1:26" ht="47.25" hidden="1" x14ac:dyDescent="0.25">
      <c r="A54" s="195">
        <v>8</v>
      </c>
      <c r="B54" s="163" t="s">
        <v>66</v>
      </c>
      <c r="C54" s="163" t="s">
        <v>29</v>
      </c>
      <c r="D54" s="165" t="s">
        <v>8</v>
      </c>
      <c r="E54" s="166">
        <v>6</v>
      </c>
      <c r="F54" s="167">
        <v>25000</v>
      </c>
      <c r="G54" s="166">
        <f t="shared" si="9"/>
        <v>150000</v>
      </c>
      <c r="H54" s="167"/>
      <c r="I54" s="360"/>
      <c r="J54" s="298"/>
      <c r="K54" s="201"/>
      <c r="L54" s="215">
        <v>2500</v>
      </c>
      <c r="M54" s="284">
        <f>L54*E54</f>
        <v>15000</v>
      </c>
      <c r="N54" s="201"/>
      <c r="O54" s="215"/>
      <c r="P54" s="284"/>
      <c r="Q54" s="307">
        <v>27300</v>
      </c>
      <c r="R54" s="306">
        <f t="shared" ref="R54" si="13">Q54*E54</f>
        <v>163800</v>
      </c>
      <c r="S54" s="313">
        <v>31340</v>
      </c>
      <c r="T54" s="314">
        <f t="shared" si="8"/>
        <v>188040</v>
      </c>
      <c r="U54" s="425"/>
      <c r="V54" s="307"/>
      <c r="W54" s="318"/>
      <c r="X54" s="336">
        <v>1661.05</v>
      </c>
      <c r="Y54" s="337">
        <f>X54*58.52</f>
        <v>97204.646000000008</v>
      </c>
      <c r="Z54" s="338">
        <f t="shared" si="12"/>
        <v>583227.87600000005</v>
      </c>
    </row>
    <row r="55" spans="1:26" ht="63" hidden="1" x14ac:dyDescent="0.25">
      <c r="A55" s="195">
        <v>9</v>
      </c>
      <c r="B55" s="163" t="s">
        <v>67</v>
      </c>
      <c r="C55" s="163" t="s">
        <v>30</v>
      </c>
      <c r="D55" s="165" t="s">
        <v>8</v>
      </c>
      <c r="E55" s="166">
        <v>8</v>
      </c>
      <c r="F55" s="167">
        <v>850</v>
      </c>
      <c r="G55" s="166">
        <f t="shared" si="9"/>
        <v>6800</v>
      </c>
      <c r="H55" s="167"/>
      <c r="I55" s="360"/>
      <c r="J55" s="298"/>
      <c r="K55" s="201"/>
      <c r="L55" s="215">
        <v>850</v>
      </c>
      <c r="M55" s="284">
        <f>L55*E55</f>
        <v>6800</v>
      </c>
      <c r="N55" s="201"/>
      <c r="O55" s="215"/>
      <c r="P55" s="284"/>
      <c r="Q55" s="307"/>
      <c r="R55" s="306"/>
      <c r="S55" s="313">
        <v>2890</v>
      </c>
      <c r="T55" s="314">
        <f t="shared" si="8"/>
        <v>23120</v>
      </c>
      <c r="U55" s="425"/>
      <c r="V55" s="307"/>
      <c r="W55" s="318"/>
      <c r="X55" s="336">
        <v>31.11</v>
      </c>
      <c r="Y55" s="337">
        <f>X55*58.52</f>
        <v>1820.5572</v>
      </c>
      <c r="Z55" s="338">
        <f t="shared" si="12"/>
        <v>14564.4576</v>
      </c>
    </row>
    <row r="56" spans="1:26" ht="31.5" x14ac:dyDescent="0.25">
      <c r="A56" s="195">
        <v>4</v>
      </c>
      <c r="B56" s="164" t="s">
        <v>68</v>
      </c>
      <c r="C56" s="164" t="s">
        <v>31</v>
      </c>
      <c r="D56" s="165" t="s">
        <v>8</v>
      </c>
      <c r="E56" s="166">
        <v>14</v>
      </c>
      <c r="F56" s="167">
        <v>85222</v>
      </c>
      <c r="G56" s="166">
        <f t="shared" si="9"/>
        <v>1193108</v>
      </c>
      <c r="H56" s="167"/>
      <c r="I56" s="361">
        <v>89900</v>
      </c>
      <c r="J56" s="298">
        <f>I56*E56</f>
        <v>1258600</v>
      </c>
      <c r="K56" s="201"/>
      <c r="L56" s="202"/>
      <c r="M56" s="284"/>
      <c r="N56" s="203"/>
      <c r="O56" s="202"/>
      <c r="P56" s="185"/>
      <c r="Q56" s="308"/>
      <c r="R56" s="306"/>
      <c r="S56" s="315">
        <v>97470</v>
      </c>
      <c r="T56" s="314">
        <f t="shared" si="8"/>
        <v>1364580</v>
      </c>
      <c r="U56" s="425"/>
      <c r="V56" s="321"/>
      <c r="W56" s="318"/>
      <c r="X56" s="339">
        <v>3114.41</v>
      </c>
      <c r="Y56" s="337">
        <f>X56*58.52</f>
        <v>182255.2732</v>
      </c>
      <c r="Z56" s="338">
        <f t="shared" si="12"/>
        <v>2551573.8248000001</v>
      </c>
    </row>
    <row r="57" spans="1:26" ht="47.25" hidden="1" x14ac:dyDescent="0.25">
      <c r="A57" s="195">
        <v>11</v>
      </c>
      <c r="B57" s="163" t="s">
        <v>69</v>
      </c>
      <c r="C57" s="163" t="s">
        <v>32</v>
      </c>
      <c r="D57" s="165" t="s">
        <v>8</v>
      </c>
      <c r="E57" s="166">
        <v>8</v>
      </c>
      <c r="F57" s="167">
        <v>16500</v>
      </c>
      <c r="G57" s="166">
        <f t="shared" si="9"/>
        <v>132000</v>
      </c>
      <c r="H57" s="167"/>
      <c r="I57" s="360"/>
      <c r="J57" s="298"/>
      <c r="K57" s="201"/>
      <c r="L57" s="215">
        <v>16500</v>
      </c>
      <c r="M57" s="284">
        <f>L57*E57</f>
        <v>132000</v>
      </c>
      <c r="N57" s="201"/>
      <c r="O57" s="215">
        <v>20420.43</v>
      </c>
      <c r="P57" s="284">
        <f>O57*E57</f>
        <v>163363.44</v>
      </c>
      <c r="Q57" s="307">
        <v>21500</v>
      </c>
      <c r="R57" s="306">
        <f t="shared" ref="R57" si="14">Q57*E57</f>
        <v>172000</v>
      </c>
      <c r="S57" s="313">
        <v>11870</v>
      </c>
      <c r="T57" s="314">
        <f t="shared" si="8"/>
        <v>94960</v>
      </c>
      <c r="U57" s="425"/>
      <c r="V57" s="307"/>
      <c r="W57" s="318"/>
      <c r="X57" s="336">
        <v>465.6</v>
      </c>
      <c r="Y57" s="337">
        <f>X57*58.52</f>
        <v>27246.912000000004</v>
      </c>
      <c r="Z57" s="338">
        <f t="shared" si="12"/>
        <v>217975.29600000003</v>
      </c>
    </row>
    <row r="58" spans="1:26" ht="47.25" hidden="1" x14ac:dyDescent="0.25">
      <c r="A58" s="195">
        <v>12</v>
      </c>
      <c r="B58" s="163" t="s">
        <v>70</v>
      </c>
      <c r="C58" s="163" t="s">
        <v>33</v>
      </c>
      <c r="D58" s="165" t="s">
        <v>8</v>
      </c>
      <c r="E58" s="166">
        <v>140</v>
      </c>
      <c r="F58" s="167">
        <v>5600</v>
      </c>
      <c r="G58" s="166">
        <f t="shared" si="9"/>
        <v>784000</v>
      </c>
      <c r="H58" s="167"/>
      <c r="I58" s="360"/>
      <c r="J58" s="298"/>
      <c r="K58" s="201"/>
      <c r="L58" s="215">
        <v>5600</v>
      </c>
      <c r="M58" s="284">
        <f>L58*E58</f>
        <v>784000</v>
      </c>
      <c r="N58" s="201"/>
      <c r="O58" s="215"/>
      <c r="P58" s="284"/>
      <c r="Q58" s="307"/>
      <c r="R58" s="306"/>
      <c r="S58" s="313"/>
      <c r="T58" s="314"/>
      <c r="U58" s="425"/>
      <c r="V58" s="307">
        <v>7490</v>
      </c>
      <c r="W58" s="318">
        <f>V58*E58</f>
        <v>1048600</v>
      </c>
      <c r="X58" s="336"/>
      <c r="Y58" s="337"/>
      <c r="Z58" s="338">
        <f t="shared" si="12"/>
        <v>0</v>
      </c>
    </row>
    <row r="59" spans="1:26" ht="31.5" hidden="1" x14ac:dyDescent="0.25">
      <c r="A59" s="195">
        <v>13</v>
      </c>
      <c r="B59" s="164" t="s">
        <v>71</v>
      </c>
      <c r="C59" s="164" t="s">
        <v>34</v>
      </c>
      <c r="D59" s="165" t="s">
        <v>8</v>
      </c>
      <c r="E59" s="166">
        <v>6</v>
      </c>
      <c r="F59" s="167">
        <v>4500</v>
      </c>
      <c r="G59" s="166">
        <f t="shared" si="9"/>
        <v>27000</v>
      </c>
      <c r="H59" s="167"/>
      <c r="I59" s="361"/>
      <c r="J59" s="298"/>
      <c r="K59" s="201"/>
      <c r="L59" s="202">
        <v>4500</v>
      </c>
      <c r="M59" s="284">
        <f>L59*E59</f>
        <v>27000</v>
      </c>
      <c r="N59" s="203"/>
      <c r="O59" s="202">
        <v>7430.21</v>
      </c>
      <c r="P59" s="284">
        <f>O59*E59</f>
        <v>44581.26</v>
      </c>
      <c r="Q59" s="307"/>
      <c r="R59" s="306"/>
      <c r="S59" s="315">
        <v>3040</v>
      </c>
      <c r="T59" s="314">
        <f t="shared" ref="T59:T69" si="15">S59*E59</f>
        <v>18240</v>
      </c>
      <c r="U59" s="425"/>
      <c r="V59" s="321"/>
      <c r="W59" s="318"/>
      <c r="X59" s="339"/>
      <c r="Y59" s="337"/>
      <c r="Z59" s="338">
        <f t="shared" si="12"/>
        <v>0</v>
      </c>
    </row>
    <row r="60" spans="1:26" ht="63" hidden="1" x14ac:dyDescent="0.25">
      <c r="A60" s="195">
        <v>14</v>
      </c>
      <c r="B60" s="163" t="s">
        <v>72</v>
      </c>
      <c r="C60" s="163" t="s">
        <v>35</v>
      </c>
      <c r="D60" s="165" t="s">
        <v>8</v>
      </c>
      <c r="E60" s="166">
        <v>140</v>
      </c>
      <c r="F60" s="167">
        <v>540</v>
      </c>
      <c r="G60" s="166">
        <f t="shared" si="9"/>
        <v>75600</v>
      </c>
      <c r="H60" s="167"/>
      <c r="I60" s="360"/>
      <c r="J60" s="298"/>
      <c r="K60" s="201"/>
      <c r="L60" s="215">
        <v>540</v>
      </c>
      <c r="M60" s="284">
        <f>L60*E60</f>
        <v>75600</v>
      </c>
      <c r="N60" s="201"/>
      <c r="O60" s="215"/>
      <c r="P60" s="284"/>
      <c r="Q60" s="307"/>
      <c r="R60" s="306"/>
      <c r="S60" s="313">
        <v>1810</v>
      </c>
      <c r="T60" s="314">
        <f t="shared" si="15"/>
        <v>253400</v>
      </c>
      <c r="U60" s="425"/>
      <c r="V60" s="307"/>
      <c r="W60" s="318"/>
      <c r="X60" s="336">
        <v>9.0299999999999994</v>
      </c>
      <c r="Y60" s="337">
        <f>X60*58.52</f>
        <v>528.43560000000002</v>
      </c>
      <c r="Z60" s="338">
        <f t="shared" si="12"/>
        <v>73980.983999999997</v>
      </c>
    </row>
    <row r="61" spans="1:26" ht="78.75" hidden="1" x14ac:dyDescent="0.25">
      <c r="A61" s="195">
        <v>15</v>
      </c>
      <c r="B61" s="163" t="s">
        <v>73</v>
      </c>
      <c r="C61" s="163" t="s">
        <v>36</v>
      </c>
      <c r="D61" s="165" t="s">
        <v>8</v>
      </c>
      <c r="E61" s="166">
        <v>35</v>
      </c>
      <c r="F61" s="167">
        <v>50</v>
      </c>
      <c r="G61" s="166">
        <f t="shared" si="9"/>
        <v>1750</v>
      </c>
      <c r="H61" s="167"/>
      <c r="I61" s="360"/>
      <c r="J61" s="298"/>
      <c r="K61" s="201"/>
      <c r="L61" s="215"/>
      <c r="M61" s="284"/>
      <c r="N61" s="201"/>
      <c r="O61" s="215"/>
      <c r="P61" s="284"/>
      <c r="Q61" s="307"/>
      <c r="R61" s="306"/>
      <c r="S61" s="313">
        <v>27390</v>
      </c>
      <c r="T61" s="314">
        <f t="shared" si="15"/>
        <v>958650</v>
      </c>
      <c r="U61" s="425"/>
      <c r="V61" s="307"/>
      <c r="W61" s="318"/>
      <c r="X61" s="336"/>
      <c r="Y61" s="337"/>
      <c r="Z61" s="338">
        <f t="shared" si="12"/>
        <v>0</v>
      </c>
    </row>
    <row r="62" spans="1:26" ht="31.5" x14ac:dyDescent="0.25">
      <c r="A62" s="195">
        <v>5</v>
      </c>
      <c r="B62" s="164" t="s">
        <v>74</v>
      </c>
      <c r="C62" s="164" t="s">
        <v>37</v>
      </c>
      <c r="D62" s="165" t="s">
        <v>8</v>
      </c>
      <c r="E62" s="166">
        <v>12</v>
      </c>
      <c r="F62" s="167">
        <v>34856</v>
      </c>
      <c r="G62" s="166">
        <f t="shared" si="9"/>
        <v>418272</v>
      </c>
      <c r="H62" s="167"/>
      <c r="I62" s="361">
        <v>37295</v>
      </c>
      <c r="J62" s="298">
        <f>I62*E62</f>
        <v>447540</v>
      </c>
      <c r="K62" s="201"/>
      <c r="L62" s="202"/>
      <c r="M62" s="284"/>
      <c r="N62" s="203"/>
      <c r="O62" s="202"/>
      <c r="P62" s="284"/>
      <c r="Q62" s="307">
        <v>33200</v>
      </c>
      <c r="R62" s="306">
        <f t="shared" ref="R62:R63" si="16">Q62*E62</f>
        <v>398400</v>
      </c>
      <c r="S62" s="315">
        <v>28080</v>
      </c>
      <c r="T62" s="314">
        <f t="shared" si="15"/>
        <v>336960</v>
      </c>
      <c r="U62" s="425"/>
      <c r="V62" s="321"/>
      <c r="W62" s="318"/>
      <c r="X62" s="339">
        <v>808.34</v>
      </c>
      <c r="Y62" s="337">
        <f>X62*58.52</f>
        <v>47304.056800000006</v>
      </c>
      <c r="Z62" s="338">
        <f t="shared" si="12"/>
        <v>567648.68160000001</v>
      </c>
    </row>
    <row r="63" spans="1:26" ht="31.5" x14ac:dyDescent="0.25">
      <c r="A63" s="195">
        <v>6</v>
      </c>
      <c r="B63" s="163" t="s">
        <v>75</v>
      </c>
      <c r="C63" s="163" t="s">
        <v>38</v>
      </c>
      <c r="D63" s="165" t="s">
        <v>8</v>
      </c>
      <c r="E63" s="166">
        <v>7</v>
      </c>
      <c r="F63" s="167">
        <v>68585</v>
      </c>
      <c r="G63" s="166">
        <f t="shared" si="9"/>
        <v>480095</v>
      </c>
      <c r="H63" s="167"/>
      <c r="I63" s="360">
        <v>68585</v>
      </c>
      <c r="J63" s="298">
        <f>I63*E63</f>
        <v>480095</v>
      </c>
      <c r="K63" s="201"/>
      <c r="L63" s="215"/>
      <c r="M63" s="284"/>
      <c r="N63" s="201"/>
      <c r="O63" s="215"/>
      <c r="P63" s="284"/>
      <c r="Q63" s="307">
        <v>87000</v>
      </c>
      <c r="R63" s="306">
        <f t="shared" si="16"/>
        <v>609000</v>
      </c>
      <c r="S63" s="313">
        <v>90340</v>
      </c>
      <c r="T63" s="314">
        <f t="shared" si="15"/>
        <v>632380</v>
      </c>
      <c r="U63" s="425"/>
      <c r="V63" s="307"/>
      <c r="W63" s="318"/>
      <c r="X63" s="336">
        <v>1783.58</v>
      </c>
      <c r="Y63" s="337">
        <f>X63*58.52</f>
        <v>104375.10159999999</v>
      </c>
      <c r="Z63" s="338">
        <f t="shared" si="12"/>
        <v>730625.71120000002</v>
      </c>
    </row>
    <row r="64" spans="1:26" ht="47.25" hidden="1" x14ac:dyDescent="0.25">
      <c r="A64" s="195">
        <v>18</v>
      </c>
      <c r="B64" s="163" t="s">
        <v>76</v>
      </c>
      <c r="C64" s="163" t="s">
        <v>39</v>
      </c>
      <c r="D64" s="165" t="s">
        <v>8</v>
      </c>
      <c r="E64" s="166">
        <v>70</v>
      </c>
      <c r="F64" s="167">
        <v>2160</v>
      </c>
      <c r="G64" s="166">
        <f t="shared" si="9"/>
        <v>151200</v>
      </c>
      <c r="H64" s="167"/>
      <c r="I64" s="360"/>
      <c r="J64" s="298"/>
      <c r="K64" s="201"/>
      <c r="L64" s="215">
        <v>2160</v>
      </c>
      <c r="M64" s="284">
        <f>L64*E64</f>
        <v>151200</v>
      </c>
      <c r="N64" s="201"/>
      <c r="O64" s="215"/>
      <c r="P64" s="284"/>
      <c r="Q64" s="307"/>
      <c r="R64" s="306"/>
      <c r="S64" s="313">
        <v>10860</v>
      </c>
      <c r="T64" s="314">
        <f t="shared" si="15"/>
        <v>760200</v>
      </c>
      <c r="U64" s="425"/>
      <c r="V64" s="307"/>
      <c r="W64" s="318"/>
      <c r="X64" s="336">
        <v>72.680000000000007</v>
      </c>
      <c r="Y64" s="337">
        <f>X64*58.52</f>
        <v>4253.2336000000005</v>
      </c>
      <c r="Z64" s="338">
        <f t="shared" si="12"/>
        <v>297726.35200000001</v>
      </c>
    </row>
    <row r="65" spans="1:26" ht="47.25" hidden="1" x14ac:dyDescent="0.25">
      <c r="A65" s="195">
        <v>19</v>
      </c>
      <c r="B65" s="164" t="s">
        <v>77</v>
      </c>
      <c r="C65" s="164" t="s">
        <v>40</v>
      </c>
      <c r="D65" s="165" t="s">
        <v>8</v>
      </c>
      <c r="E65" s="166">
        <v>12</v>
      </c>
      <c r="F65" s="167">
        <v>30500</v>
      </c>
      <c r="G65" s="166">
        <f t="shared" si="9"/>
        <v>366000</v>
      </c>
      <c r="H65" s="167"/>
      <c r="I65" s="361"/>
      <c r="J65" s="298"/>
      <c r="K65" s="201"/>
      <c r="L65" s="202"/>
      <c r="M65" s="284"/>
      <c r="N65" s="203"/>
      <c r="O65" s="202"/>
      <c r="P65" s="284"/>
      <c r="Q65" s="307"/>
      <c r="R65" s="306"/>
      <c r="S65" s="315">
        <v>39090</v>
      </c>
      <c r="T65" s="314">
        <f t="shared" si="15"/>
        <v>469080</v>
      </c>
      <c r="U65" s="425"/>
      <c r="V65" s="321"/>
      <c r="W65" s="318"/>
      <c r="X65" s="339"/>
      <c r="Y65" s="337"/>
      <c r="Z65" s="338">
        <f t="shared" si="12"/>
        <v>0</v>
      </c>
    </row>
    <row r="66" spans="1:26" ht="63" hidden="1" x14ac:dyDescent="0.25">
      <c r="A66" s="195">
        <v>20</v>
      </c>
      <c r="B66" s="163" t="s">
        <v>78</v>
      </c>
      <c r="C66" s="163" t="s">
        <v>41</v>
      </c>
      <c r="D66" s="165" t="s">
        <v>8</v>
      </c>
      <c r="E66" s="166">
        <v>7</v>
      </c>
      <c r="F66" s="167">
        <v>140000</v>
      </c>
      <c r="G66" s="166">
        <f t="shared" si="9"/>
        <v>980000</v>
      </c>
      <c r="H66" s="167"/>
      <c r="I66" s="360"/>
      <c r="J66" s="298"/>
      <c r="K66" s="201"/>
      <c r="L66" s="215"/>
      <c r="M66" s="284"/>
      <c r="N66" s="201"/>
      <c r="O66" s="215"/>
      <c r="P66" s="284"/>
      <c r="Q66" s="307"/>
      <c r="R66" s="306"/>
      <c r="S66" s="313">
        <v>83800</v>
      </c>
      <c r="T66" s="314">
        <f t="shared" si="15"/>
        <v>586600</v>
      </c>
      <c r="U66" s="425"/>
      <c r="V66" s="307"/>
      <c r="W66" s="318"/>
      <c r="X66" s="336"/>
      <c r="Y66" s="337"/>
      <c r="Z66" s="338">
        <f t="shared" si="12"/>
        <v>0</v>
      </c>
    </row>
    <row r="67" spans="1:26" ht="47.25" x14ac:dyDescent="0.25">
      <c r="A67" s="195">
        <v>7</v>
      </c>
      <c r="B67" s="163" t="s">
        <v>79</v>
      </c>
      <c r="C67" s="163" t="s">
        <v>42</v>
      </c>
      <c r="D67" s="165" t="s">
        <v>8</v>
      </c>
      <c r="E67" s="166">
        <v>7</v>
      </c>
      <c r="F67" s="167">
        <v>21123</v>
      </c>
      <c r="G67" s="166">
        <f t="shared" si="9"/>
        <v>147861</v>
      </c>
      <c r="H67" s="167"/>
      <c r="I67" s="360">
        <v>69479</v>
      </c>
      <c r="J67" s="298">
        <f>I67*E67</f>
        <v>486353</v>
      </c>
      <c r="K67" s="201"/>
      <c r="L67" s="215"/>
      <c r="M67" s="284"/>
      <c r="N67" s="201"/>
      <c r="O67" s="215"/>
      <c r="P67" s="284"/>
      <c r="Q67" s="307">
        <v>69500</v>
      </c>
      <c r="R67" s="306">
        <f t="shared" ref="R67:R69" si="17">Q67*E67</f>
        <v>486500</v>
      </c>
      <c r="S67" s="313">
        <v>38790</v>
      </c>
      <c r="T67" s="314">
        <f t="shared" si="15"/>
        <v>271530</v>
      </c>
      <c r="U67" s="425"/>
      <c r="V67" s="307">
        <v>21123</v>
      </c>
      <c r="W67" s="318">
        <f>V67*E67</f>
        <v>147861</v>
      </c>
      <c r="X67" s="336">
        <v>1368.99</v>
      </c>
      <c r="Y67" s="337">
        <f t="shared" ref="Y67:Y72" si="18">X67*58.52</f>
        <v>80113.294800000003</v>
      </c>
      <c r="Z67" s="338">
        <f t="shared" si="12"/>
        <v>560793.06359999999</v>
      </c>
    </row>
    <row r="68" spans="1:26" ht="63" hidden="1" x14ac:dyDescent="0.25">
      <c r="A68" s="195">
        <v>22</v>
      </c>
      <c r="B68" s="164" t="s">
        <v>80</v>
      </c>
      <c r="C68" s="164" t="s">
        <v>43</v>
      </c>
      <c r="D68" s="165" t="s">
        <v>8</v>
      </c>
      <c r="E68" s="166">
        <v>18</v>
      </c>
      <c r="F68" s="167">
        <v>2050</v>
      </c>
      <c r="G68" s="166">
        <f t="shared" si="9"/>
        <v>36900</v>
      </c>
      <c r="H68" s="167"/>
      <c r="I68" s="361"/>
      <c r="J68" s="298"/>
      <c r="K68" s="201"/>
      <c r="L68" s="202">
        <v>2050</v>
      </c>
      <c r="M68" s="284">
        <f>L68*E68</f>
        <v>36900</v>
      </c>
      <c r="N68" s="203"/>
      <c r="O68" s="202"/>
      <c r="P68" s="284"/>
      <c r="Q68" s="307">
        <v>11000</v>
      </c>
      <c r="R68" s="306">
        <f t="shared" si="17"/>
        <v>198000</v>
      </c>
      <c r="S68" s="315">
        <v>2770</v>
      </c>
      <c r="T68" s="314">
        <f t="shared" si="15"/>
        <v>49860</v>
      </c>
      <c r="U68" s="425"/>
      <c r="V68" s="321"/>
      <c r="W68" s="318"/>
      <c r="X68" s="339">
        <v>116.08</v>
      </c>
      <c r="Y68" s="337">
        <f t="shared" si="18"/>
        <v>6793.0016000000005</v>
      </c>
      <c r="Z68" s="338">
        <f t="shared" si="12"/>
        <v>122274.02880000001</v>
      </c>
    </row>
    <row r="69" spans="1:26" ht="31.5" x14ac:dyDescent="0.25">
      <c r="A69" s="195">
        <v>8</v>
      </c>
      <c r="B69" s="163" t="s">
        <v>81</v>
      </c>
      <c r="C69" s="163" t="s">
        <v>44</v>
      </c>
      <c r="D69" s="165" t="s">
        <v>8</v>
      </c>
      <c r="E69" s="166">
        <v>12</v>
      </c>
      <c r="F69" s="167">
        <v>39553</v>
      </c>
      <c r="G69" s="166">
        <f t="shared" si="9"/>
        <v>474636</v>
      </c>
      <c r="H69" s="167"/>
      <c r="I69" s="360">
        <v>41926</v>
      </c>
      <c r="J69" s="298">
        <f>I69*E69</f>
        <v>503112</v>
      </c>
      <c r="K69" s="201"/>
      <c r="L69" s="215"/>
      <c r="M69" s="284"/>
      <c r="N69" s="201"/>
      <c r="O69" s="215"/>
      <c r="P69" s="284"/>
      <c r="Q69" s="307">
        <v>43200</v>
      </c>
      <c r="R69" s="306">
        <f t="shared" si="17"/>
        <v>518400</v>
      </c>
      <c r="S69" s="313">
        <v>45610</v>
      </c>
      <c r="T69" s="314">
        <f t="shared" si="15"/>
        <v>547320</v>
      </c>
      <c r="U69" s="425"/>
      <c r="V69" s="307"/>
      <c r="W69" s="318"/>
      <c r="X69" s="336">
        <v>1021.2</v>
      </c>
      <c r="Y69" s="337">
        <f t="shared" si="18"/>
        <v>59760.624000000003</v>
      </c>
      <c r="Z69" s="338">
        <f t="shared" si="12"/>
        <v>717127.48800000001</v>
      </c>
    </row>
    <row r="70" spans="1:26" ht="47.25" x14ac:dyDescent="0.25">
      <c r="A70" s="195">
        <v>9</v>
      </c>
      <c r="B70" s="163" t="s">
        <v>82</v>
      </c>
      <c r="C70" s="163" t="s">
        <v>45</v>
      </c>
      <c r="D70" s="165" t="s">
        <v>8</v>
      </c>
      <c r="E70" s="166">
        <v>14</v>
      </c>
      <c r="F70" s="167">
        <v>28520</v>
      </c>
      <c r="G70" s="166">
        <f t="shared" si="9"/>
        <v>399280</v>
      </c>
      <c r="H70" s="167"/>
      <c r="I70" s="360">
        <v>21000</v>
      </c>
      <c r="J70" s="298">
        <f>I70*E70</f>
        <v>294000</v>
      </c>
      <c r="K70" s="201"/>
      <c r="L70" s="215"/>
      <c r="M70" s="284"/>
      <c r="N70" s="201"/>
      <c r="O70" s="215"/>
      <c r="P70" s="284"/>
      <c r="Q70" s="307"/>
      <c r="R70" s="306"/>
      <c r="S70" s="313"/>
      <c r="T70" s="314"/>
      <c r="U70" s="425"/>
      <c r="V70" s="307">
        <v>8343</v>
      </c>
      <c r="W70" s="318">
        <f>V70*E70</f>
        <v>116802</v>
      </c>
      <c r="X70" s="336">
        <v>475.64</v>
      </c>
      <c r="Y70" s="337">
        <f t="shared" si="18"/>
        <v>27834.452799999999</v>
      </c>
      <c r="Z70" s="338">
        <f t="shared" si="12"/>
        <v>389682.33919999999</v>
      </c>
    </row>
    <row r="71" spans="1:26" ht="47.25" x14ac:dyDescent="0.25">
      <c r="A71" s="195">
        <v>10</v>
      </c>
      <c r="B71" s="163" t="s">
        <v>83</v>
      </c>
      <c r="C71" s="163" t="s">
        <v>46</v>
      </c>
      <c r="D71" s="165" t="s">
        <v>8</v>
      </c>
      <c r="E71" s="166">
        <v>7</v>
      </c>
      <c r="F71" s="167">
        <v>109930</v>
      </c>
      <c r="G71" s="166">
        <f t="shared" si="9"/>
        <v>769510</v>
      </c>
      <c r="H71" s="167"/>
      <c r="I71" s="360">
        <v>94500</v>
      </c>
      <c r="J71" s="298">
        <f>I71*E71</f>
        <v>661500</v>
      </c>
      <c r="K71" s="201"/>
      <c r="L71" s="215"/>
      <c r="M71" s="284"/>
      <c r="N71" s="201"/>
      <c r="O71" s="215"/>
      <c r="P71" s="284"/>
      <c r="Q71" s="307">
        <v>47900</v>
      </c>
      <c r="R71" s="306">
        <f t="shared" ref="R71:R72" si="19">Q71*E71</f>
        <v>335300</v>
      </c>
      <c r="S71" s="313">
        <v>54580</v>
      </c>
      <c r="T71" s="314">
        <f>S71*E71</f>
        <v>382060</v>
      </c>
      <c r="U71" s="425"/>
      <c r="V71" s="307">
        <v>129472</v>
      </c>
      <c r="W71" s="318">
        <f>V71*E71</f>
        <v>906304</v>
      </c>
      <c r="X71" s="336">
        <v>1725.35</v>
      </c>
      <c r="Y71" s="337">
        <f t="shared" si="18"/>
        <v>100967.482</v>
      </c>
      <c r="Z71" s="338">
        <f t="shared" si="12"/>
        <v>706772.37400000007</v>
      </c>
    </row>
    <row r="72" spans="1:26" ht="47.25" hidden="1" x14ac:dyDescent="0.25">
      <c r="A72" s="195">
        <v>26</v>
      </c>
      <c r="B72" s="163" t="s">
        <v>84</v>
      </c>
      <c r="C72" s="163" t="s">
        <v>47</v>
      </c>
      <c r="D72" s="165" t="s">
        <v>8</v>
      </c>
      <c r="E72" s="166">
        <v>8</v>
      </c>
      <c r="F72" s="167">
        <v>15900</v>
      </c>
      <c r="G72" s="166">
        <f t="shared" si="9"/>
        <v>127200</v>
      </c>
      <c r="H72" s="167"/>
      <c r="I72" s="360"/>
      <c r="J72" s="298"/>
      <c r="K72" s="201"/>
      <c r="L72" s="215">
        <v>15900</v>
      </c>
      <c r="M72" s="284">
        <f>L72*E72</f>
        <v>127200</v>
      </c>
      <c r="N72" s="201"/>
      <c r="O72" s="215">
        <v>11239.09</v>
      </c>
      <c r="P72" s="284">
        <f>O72*E72</f>
        <v>89912.72</v>
      </c>
      <c r="Q72" s="307">
        <v>20800</v>
      </c>
      <c r="R72" s="306">
        <f t="shared" si="19"/>
        <v>166400</v>
      </c>
      <c r="S72" s="313">
        <v>18040</v>
      </c>
      <c r="T72" s="314">
        <f>S72*E72</f>
        <v>144320</v>
      </c>
      <c r="U72" s="425"/>
      <c r="V72" s="307"/>
      <c r="W72" s="318"/>
      <c r="X72" s="336">
        <v>665.27</v>
      </c>
      <c r="Y72" s="337">
        <f t="shared" si="18"/>
        <v>38931.600400000003</v>
      </c>
      <c r="Z72" s="338">
        <f t="shared" si="12"/>
        <v>311452.80320000002</v>
      </c>
    </row>
    <row r="73" spans="1:26" ht="63" x14ac:dyDescent="0.25">
      <c r="A73" s="195">
        <v>11</v>
      </c>
      <c r="B73" s="164" t="s">
        <v>85</v>
      </c>
      <c r="C73" s="164" t="s">
        <v>48</v>
      </c>
      <c r="D73" s="165" t="s">
        <v>8</v>
      </c>
      <c r="E73" s="166">
        <v>26</v>
      </c>
      <c r="F73" s="167">
        <v>78020.12</v>
      </c>
      <c r="G73" s="166">
        <f t="shared" si="9"/>
        <v>2028523.1199999999</v>
      </c>
      <c r="H73" s="167"/>
      <c r="I73" s="361">
        <v>82000</v>
      </c>
      <c r="J73" s="298">
        <f>I73*E73</f>
        <v>2132000</v>
      </c>
      <c r="K73" s="201"/>
      <c r="L73" s="202"/>
      <c r="M73" s="284"/>
      <c r="N73" s="203"/>
      <c r="O73" s="202"/>
      <c r="P73" s="284"/>
      <c r="Q73" s="307"/>
      <c r="R73" s="306"/>
      <c r="S73" s="315"/>
      <c r="T73" s="314"/>
      <c r="U73" s="425"/>
      <c r="V73" s="321"/>
      <c r="W73" s="318"/>
      <c r="X73" s="339"/>
      <c r="Y73" s="337"/>
      <c r="Z73" s="338"/>
    </row>
    <row r="74" spans="1:26" ht="47.25" x14ac:dyDescent="0.25">
      <c r="A74" s="195">
        <v>12</v>
      </c>
      <c r="B74" s="163" t="s">
        <v>86</v>
      </c>
      <c r="C74" s="163" t="s">
        <v>49</v>
      </c>
      <c r="D74" s="165" t="s">
        <v>8</v>
      </c>
      <c r="E74" s="166">
        <v>9</v>
      </c>
      <c r="F74" s="167">
        <v>74500</v>
      </c>
      <c r="G74" s="166">
        <f t="shared" si="9"/>
        <v>670500</v>
      </c>
      <c r="H74" s="167"/>
      <c r="I74" s="360">
        <v>73500</v>
      </c>
      <c r="J74" s="298">
        <f>I74*E74</f>
        <v>661500</v>
      </c>
      <c r="K74" s="201"/>
      <c r="L74" s="215"/>
      <c r="M74" s="284"/>
      <c r="N74" s="201"/>
      <c r="O74" s="215"/>
      <c r="P74" s="284"/>
      <c r="Q74" s="307">
        <v>53300</v>
      </c>
      <c r="R74" s="306">
        <f t="shared" ref="R74" si="20">Q74*E74</f>
        <v>479700</v>
      </c>
      <c r="S74" s="313">
        <v>90020</v>
      </c>
      <c r="T74" s="314">
        <f t="shared" ref="T74:T79" si="21">S74*E74</f>
        <v>810180</v>
      </c>
      <c r="U74" s="425"/>
      <c r="V74" s="307">
        <v>123290</v>
      </c>
      <c r="W74" s="318">
        <f>V74*E74</f>
        <v>1109610</v>
      </c>
      <c r="X74" s="336">
        <v>1694.21</v>
      </c>
      <c r="Y74" s="337">
        <f>X74*58.52</f>
        <v>99145.169200000004</v>
      </c>
      <c r="Z74" s="338">
        <f t="shared" ref="Z74:Z83" si="22">Y74*E74</f>
        <v>892306.52280000004</v>
      </c>
    </row>
    <row r="75" spans="1:26" ht="47.25" hidden="1" x14ac:dyDescent="0.25">
      <c r="A75" s="195">
        <v>13</v>
      </c>
      <c r="B75" s="163" t="s">
        <v>87</v>
      </c>
      <c r="C75" s="163" t="s">
        <v>50</v>
      </c>
      <c r="D75" s="165" t="s">
        <v>8</v>
      </c>
      <c r="E75" s="166">
        <v>100</v>
      </c>
      <c r="F75" s="167">
        <v>1181.28</v>
      </c>
      <c r="G75" s="166">
        <f t="shared" si="9"/>
        <v>118128</v>
      </c>
      <c r="H75" s="167"/>
      <c r="I75" s="360"/>
      <c r="J75" s="298"/>
      <c r="K75" s="201"/>
      <c r="L75" s="215">
        <v>800</v>
      </c>
      <c r="M75" s="284">
        <f>L75*E75</f>
        <v>80000</v>
      </c>
      <c r="N75" s="201"/>
      <c r="O75" s="215"/>
      <c r="P75" s="284"/>
      <c r="Q75" s="307"/>
      <c r="R75" s="306"/>
      <c r="S75" s="313">
        <v>1020</v>
      </c>
      <c r="T75" s="314">
        <f t="shared" si="21"/>
        <v>102000</v>
      </c>
      <c r="U75" s="425"/>
      <c r="V75" s="307"/>
      <c r="W75" s="318"/>
      <c r="X75" s="336">
        <v>7.34</v>
      </c>
      <c r="Y75" s="337">
        <f>X75*58.52</f>
        <v>429.53680000000003</v>
      </c>
      <c r="Z75" s="338">
        <f t="shared" si="22"/>
        <v>42953.68</v>
      </c>
    </row>
    <row r="76" spans="1:26" ht="31.5" x14ac:dyDescent="0.25">
      <c r="A76" s="195">
        <v>13</v>
      </c>
      <c r="B76" s="164" t="s">
        <v>88</v>
      </c>
      <c r="C76" s="164" t="s">
        <v>51</v>
      </c>
      <c r="D76" s="165" t="s">
        <v>8</v>
      </c>
      <c r="E76" s="166">
        <v>14</v>
      </c>
      <c r="F76" s="167">
        <v>57436</v>
      </c>
      <c r="G76" s="166">
        <f t="shared" si="9"/>
        <v>804104</v>
      </c>
      <c r="H76" s="167"/>
      <c r="I76" s="361">
        <v>60882</v>
      </c>
      <c r="J76" s="298">
        <f>I76*E76</f>
        <v>852348</v>
      </c>
      <c r="K76" s="201"/>
      <c r="L76" s="202"/>
      <c r="M76" s="284"/>
      <c r="N76" s="203"/>
      <c r="O76" s="202"/>
      <c r="P76" s="284"/>
      <c r="Q76" s="307">
        <v>66800</v>
      </c>
      <c r="R76" s="306">
        <f t="shared" ref="R76" si="23">Q76*E76</f>
        <v>935200</v>
      </c>
      <c r="S76" s="315">
        <v>57520</v>
      </c>
      <c r="T76" s="314">
        <f t="shared" si="21"/>
        <v>805280</v>
      </c>
      <c r="U76" s="425"/>
      <c r="V76" s="321"/>
      <c r="W76" s="318"/>
      <c r="X76" s="339">
        <v>1215.92</v>
      </c>
      <c r="Y76" s="337">
        <f>X76*58.52</f>
        <v>71155.638400000011</v>
      </c>
      <c r="Z76" s="338">
        <f t="shared" si="22"/>
        <v>996178.93760000018</v>
      </c>
    </row>
    <row r="77" spans="1:26" ht="47.25" hidden="1" x14ac:dyDescent="0.25">
      <c r="A77" s="195">
        <v>31</v>
      </c>
      <c r="B77" s="163" t="s">
        <v>89</v>
      </c>
      <c r="C77" s="163" t="s">
        <v>52</v>
      </c>
      <c r="D77" s="165" t="s">
        <v>8</v>
      </c>
      <c r="E77" s="166">
        <v>30</v>
      </c>
      <c r="F77" s="167">
        <v>17000</v>
      </c>
      <c r="G77" s="166">
        <f t="shared" si="9"/>
        <v>510000</v>
      </c>
      <c r="H77" s="167"/>
      <c r="I77" s="360"/>
      <c r="J77" s="298"/>
      <c r="K77" s="201"/>
      <c r="L77" s="215">
        <v>17000</v>
      </c>
      <c r="M77" s="284">
        <f>L77*E77</f>
        <v>510000</v>
      </c>
      <c r="N77" s="201"/>
      <c r="O77" s="215">
        <v>24050.97</v>
      </c>
      <c r="P77" s="284">
        <f>O77*E77</f>
        <v>721529.10000000009</v>
      </c>
      <c r="Q77" s="307"/>
      <c r="R77" s="306"/>
      <c r="S77" s="313">
        <v>29410</v>
      </c>
      <c r="T77" s="314">
        <f t="shared" si="21"/>
        <v>882300</v>
      </c>
      <c r="U77" s="425"/>
      <c r="V77" s="307">
        <v>21692</v>
      </c>
      <c r="W77" s="318">
        <f>V77*E77</f>
        <v>650760</v>
      </c>
      <c r="X77" s="336">
        <v>812.42</v>
      </c>
      <c r="Y77" s="337">
        <f>X77*58.52</f>
        <v>47542.818400000004</v>
      </c>
      <c r="Z77" s="338">
        <f t="shared" si="22"/>
        <v>1426284.5520000001</v>
      </c>
    </row>
    <row r="78" spans="1:26" ht="63" hidden="1" x14ac:dyDescent="0.25">
      <c r="A78" s="195">
        <v>32</v>
      </c>
      <c r="B78" s="163" t="s">
        <v>90</v>
      </c>
      <c r="C78" s="163" t="s">
        <v>53</v>
      </c>
      <c r="D78" s="165" t="s">
        <v>8</v>
      </c>
      <c r="E78" s="166">
        <v>12</v>
      </c>
      <c r="F78" s="167">
        <v>26500</v>
      </c>
      <c r="G78" s="166">
        <f t="shared" si="9"/>
        <v>318000</v>
      </c>
      <c r="H78" s="167"/>
      <c r="I78" s="360"/>
      <c r="J78" s="298"/>
      <c r="K78" s="201"/>
      <c r="L78" s="215"/>
      <c r="M78" s="284"/>
      <c r="N78" s="201"/>
      <c r="O78" s="215"/>
      <c r="P78" s="284"/>
      <c r="Q78" s="307"/>
      <c r="R78" s="306"/>
      <c r="S78" s="313">
        <v>35660</v>
      </c>
      <c r="T78" s="314">
        <f t="shared" si="21"/>
        <v>427920</v>
      </c>
      <c r="U78" s="425"/>
      <c r="V78" s="307"/>
      <c r="W78" s="318"/>
      <c r="X78" s="336"/>
      <c r="Y78" s="337"/>
      <c r="Z78" s="338">
        <f t="shared" si="22"/>
        <v>0</v>
      </c>
    </row>
    <row r="79" spans="1:26" ht="31.5" x14ac:dyDescent="0.25">
      <c r="A79" s="195">
        <v>14</v>
      </c>
      <c r="B79" s="164" t="s">
        <v>91</v>
      </c>
      <c r="C79" s="164" t="s">
        <v>54</v>
      </c>
      <c r="D79" s="165" t="s">
        <v>8</v>
      </c>
      <c r="E79" s="166">
        <v>7</v>
      </c>
      <c r="F79" s="167">
        <v>42400</v>
      </c>
      <c r="G79" s="166">
        <f t="shared" si="9"/>
        <v>296800</v>
      </c>
      <c r="H79" s="167"/>
      <c r="I79" s="361">
        <v>44944</v>
      </c>
      <c r="J79" s="298">
        <f>I79*E79</f>
        <v>314608</v>
      </c>
      <c r="K79" s="201"/>
      <c r="L79" s="202"/>
      <c r="M79" s="284"/>
      <c r="N79" s="203"/>
      <c r="O79" s="202"/>
      <c r="P79" s="185"/>
      <c r="Q79" s="308">
        <v>48400</v>
      </c>
      <c r="R79" s="306">
        <f t="shared" ref="R79:R82" si="24">Q79*E79</f>
        <v>338800</v>
      </c>
      <c r="S79" s="315">
        <v>49970</v>
      </c>
      <c r="T79" s="314">
        <f t="shared" si="21"/>
        <v>349790</v>
      </c>
      <c r="U79" s="425"/>
      <c r="V79" s="321"/>
      <c r="W79" s="318"/>
      <c r="X79" s="339">
        <v>1263.43</v>
      </c>
      <c r="Y79" s="337">
        <f>X79*58.52</f>
        <v>73935.923600000009</v>
      </c>
      <c r="Z79" s="338">
        <f t="shared" si="22"/>
        <v>517551.46520000009</v>
      </c>
    </row>
    <row r="80" spans="1:26" ht="47.25" hidden="1" x14ac:dyDescent="0.25">
      <c r="A80" s="195">
        <v>34</v>
      </c>
      <c r="B80" s="163" t="s">
        <v>92</v>
      </c>
      <c r="C80" s="163" t="s">
        <v>55</v>
      </c>
      <c r="D80" s="165" t="s">
        <v>8</v>
      </c>
      <c r="E80" s="166">
        <v>1200</v>
      </c>
      <c r="F80" s="167">
        <v>3860</v>
      </c>
      <c r="G80" s="166">
        <f t="shared" si="9"/>
        <v>4632000</v>
      </c>
      <c r="H80" s="167"/>
      <c r="I80" s="360">
        <v>5000</v>
      </c>
      <c r="J80" s="298">
        <f>I80*E80</f>
        <v>6000000</v>
      </c>
      <c r="K80" s="201"/>
      <c r="L80" s="215">
        <v>3860</v>
      </c>
      <c r="M80" s="284">
        <f>L80*E80</f>
        <v>4632000</v>
      </c>
      <c r="N80" s="201"/>
      <c r="O80" s="215"/>
      <c r="P80" s="284"/>
      <c r="Q80" s="307">
        <v>4800</v>
      </c>
      <c r="R80" s="306">
        <f t="shared" si="24"/>
        <v>5760000</v>
      </c>
      <c r="S80" s="313"/>
      <c r="T80" s="314"/>
      <c r="U80" s="425"/>
      <c r="V80" s="307"/>
      <c r="W80" s="318"/>
      <c r="X80" s="336">
        <v>80.83</v>
      </c>
      <c r="Y80" s="337">
        <f>X80*58.52</f>
        <v>4730.1716000000006</v>
      </c>
      <c r="Z80" s="338">
        <f t="shared" si="22"/>
        <v>5676205.9200000009</v>
      </c>
    </row>
    <row r="81" spans="1:26" ht="48" thickBot="1" x14ac:dyDescent="0.3">
      <c r="A81" s="195">
        <v>15</v>
      </c>
      <c r="B81" s="163" t="s">
        <v>93</v>
      </c>
      <c r="C81" s="163" t="s">
        <v>56</v>
      </c>
      <c r="D81" s="165" t="s">
        <v>8</v>
      </c>
      <c r="E81" s="166">
        <v>14</v>
      </c>
      <c r="F81" s="167">
        <v>124863</v>
      </c>
      <c r="G81" s="166">
        <f t="shared" si="9"/>
        <v>1748082</v>
      </c>
      <c r="H81" s="167"/>
      <c r="I81" s="360">
        <v>108700</v>
      </c>
      <c r="J81" s="298">
        <f>I81*E81</f>
        <v>1521800</v>
      </c>
      <c r="K81" s="201"/>
      <c r="L81" s="215"/>
      <c r="M81" s="284"/>
      <c r="N81" s="201"/>
      <c r="O81" s="215"/>
      <c r="P81" s="284"/>
      <c r="Q81" s="307">
        <v>74800</v>
      </c>
      <c r="R81" s="306">
        <f t="shared" si="24"/>
        <v>1047200</v>
      </c>
      <c r="S81" s="313">
        <v>72460</v>
      </c>
      <c r="T81" s="314">
        <f>S81*E81</f>
        <v>1014440</v>
      </c>
      <c r="U81" s="425"/>
      <c r="V81" s="307"/>
      <c r="W81" s="318"/>
      <c r="X81" s="336">
        <v>2014.43</v>
      </c>
      <c r="Y81" s="337">
        <f>X81*58.52</f>
        <v>117884.44360000001</v>
      </c>
      <c r="Z81" s="338">
        <f t="shared" si="22"/>
        <v>1650382.2104000002</v>
      </c>
    </row>
    <row r="82" spans="1:26" ht="32.25" hidden="1" thickBot="1" x14ac:dyDescent="0.3">
      <c r="A82" s="195">
        <v>36</v>
      </c>
      <c r="B82" s="164" t="s">
        <v>94</v>
      </c>
      <c r="C82" s="164" t="s">
        <v>57</v>
      </c>
      <c r="D82" s="165" t="s">
        <v>8</v>
      </c>
      <c r="E82" s="166">
        <v>300</v>
      </c>
      <c r="F82" s="167">
        <v>2160</v>
      </c>
      <c r="G82" s="166">
        <f t="shared" si="9"/>
        <v>648000</v>
      </c>
      <c r="H82" s="167"/>
      <c r="I82" s="361">
        <v>3500</v>
      </c>
      <c r="J82" s="298">
        <f>I82*E82</f>
        <v>1050000</v>
      </c>
      <c r="K82" s="201"/>
      <c r="L82" s="213">
        <v>2160</v>
      </c>
      <c r="M82" s="188">
        <f>L82*E82</f>
        <v>648000</v>
      </c>
      <c r="N82" s="203"/>
      <c r="O82" s="204"/>
      <c r="P82" s="192"/>
      <c r="Q82" s="308">
        <v>3600</v>
      </c>
      <c r="R82" s="306">
        <f t="shared" si="24"/>
        <v>1080000</v>
      </c>
      <c r="S82" s="315">
        <v>2990</v>
      </c>
      <c r="T82" s="314">
        <f>S82*E82</f>
        <v>897000</v>
      </c>
      <c r="U82" s="425"/>
      <c r="V82" s="321"/>
      <c r="W82" s="318"/>
      <c r="X82" s="339">
        <v>2160</v>
      </c>
      <c r="Y82" s="337">
        <f>X82*58.52</f>
        <v>126403.20000000001</v>
      </c>
      <c r="Z82" s="338">
        <f t="shared" si="22"/>
        <v>37920960</v>
      </c>
    </row>
    <row r="83" spans="1:26" ht="32.25" hidden="1" thickBot="1" x14ac:dyDescent="0.3">
      <c r="A83" s="251">
        <v>37</v>
      </c>
      <c r="B83" s="252" t="s">
        <v>95</v>
      </c>
      <c r="C83" s="252" t="s">
        <v>58</v>
      </c>
      <c r="D83" s="253" t="s">
        <v>8</v>
      </c>
      <c r="E83" s="254">
        <v>70</v>
      </c>
      <c r="F83" s="255">
        <v>2050</v>
      </c>
      <c r="G83" s="256">
        <f t="shared" si="9"/>
        <v>143500</v>
      </c>
      <c r="H83" s="255"/>
      <c r="I83" s="362"/>
      <c r="J83" s="363"/>
      <c r="K83" s="259"/>
      <c r="L83" s="260">
        <v>2050</v>
      </c>
      <c r="M83" s="261">
        <f>L83*E83</f>
        <v>143500</v>
      </c>
      <c r="N83" s="259"/>
      <c r="O83" s="262"/>
      <c r="P83" s="263"/>
      <c r="Q83" s="309"/>
      <c r="R83" s="310"/>
      <c r="S83" s="366"/>
      <c r="T83" s="317"/>
      <c r="U83" s="383"/>
      <c r="V83" s="368"/>
      <c r="W83" s="323"/>
      <c r="X83" s="340">
        <v>54.53</v>
      </c>
      <c r="Y83" s="341">
        <f>X83*58.52</f>
        <v>3191.0956000000001</v>
      </c>
      <c r="Z83" s="342">
        <f t="shared" si="22"/>
        <v>223376.69200000001</v>
      </c>
    </row>
    <row r="84" spans="1:26" ht="16.5" thickBot="1" x14ac:dyDescent="0.3">
      <c r="A84" s="511" t="s">
        <v>3</v>
      </c>
      <c r="B84" s="512"/>
      <c r="C84" s="512"/>
      <c r="D84" s="512"/>
      <c r="E84" s="512"/>
      <c r="F84" s="374">
        <f>SUM(F47:F83)</f>
        <v>1225484.8</v>
      </c>
      <c r="G84" s="273">
        <f>SUM(G47:G83)</f>
        <v>20538109.52</v>
      </c>
      <c r="H84" s="374"/>
      <c r="I84" s="352"/>
      <c r="J84" s="353">
        <v>11099830</v>
      </c>
      <c r="K84" s="237"/>
      <c r="L84" s="237">
        <f>SUM(L47:L83)</f>
        <v>77720</v>
      </c>
      <c r="M84" s="237">
        <v>7744200</v>
      </c>
      <c r="N84" s="235"/>
      <c r="O84" s="237">
        <v>63141</v>
      </c>
      <c r="P84" s="235">
        <v>1019387</v>
      </c>
      <c r="Q84" s="329"/>
      <c r="R84" s="330">
        <v>6833100</v>
      </c>
      <c r="S84" s="235"/>
      <c r="T84" s="236">
        <v>7880720</v>
      </c>
      <c r="U84" s="237"/>
      <c r="V84" s="328"/>
      <c r="W84" s="329">
        <v>2751529</v>
      </c>
      <c r="X84" s="350"/>
      <c r="Y84" s="349"/>
      <c r="Z84" s="349">
        <v>12633333.880000001</v>
      </c>
    </row>
    <row r="85" spans="1:26" ht="16.5" hidden="1" thickBot="1" x14ac:dyDescent="0.3">
      <c r="A85" s="388"/>
      <c r="B85" s="389"/>
      <c r="C85" s="389"/>
      <c r="D85" s="389"/>
      <c r="E85" s="389"/>
      <c r="F85" s="270"/>
      <c r="G85" s="270"/>
      <c r="H85" s="374"/>
      <c r="I85" s="364"/>
      <c r="J85" s="352"/>
      <c r="K85" s="236"/>
      <c r="L85" s="236"/>
      <c r="M85" s="235"/>
      <c r="N85" s="236"/>
      <c r="O85" s="236"/>
      <c r="P85" s="235"/>
      <c r="Q85" s="365"/>
      <c r="R85" s="329"/>
      <c r="S85" s="236"/>
      <c r="T85" s="235"/>
      <c r="U85" s="236"/>
      <c r="V85" s="328"/>
      <c r="W85" s="329"/>
      <c r="X85" s="351"/>
      <c r="Y85" s="358"/>
      <c r="Z85" s="350"/>
    </row>
    <row r="86" spans="1:26" ht="16.5" thickBot="1" x14ac:dyDescent="0.3">
      <c r="A86" s="544"/>
      <c r="B86" s="545"/>
      <c r="C86" s="545"/>
      <c r="D86" s="545"/>
      <c r="E86" s="545"/>
      <c r="F86" s="545"/>
      <c r="G86" s="545"/>
      <c r="H86" s="545"/>
      <c r="I86" s="545"/>
      <c r="J86" s="545"/>
      <c r="K86" s="545"/>
      <c r="L86" s="545"/>
      <c r="M86" s="545"/>
      <c r="N86" s="545"/>
      <c r="O86" s="545"/>
      <c r="P86" s="545"/>
      <c r="Q86" s="545"/>
      <c r="R86" s="545"/>
      <c r="S86" s="545"/>
      <c r="T86" s="545"/>
      <c r="U86" s="545"/>
      <c r="V86" s="545"/>
      <c r="W86" s="545"/>
      <c r="X86" s="545"/>
      <c r="Y86" s="545"/>
      <c r="Z86" s="546"/>
    </row>
    <row r="87" spans="1:26" ht="16.5" hidden="1" thickBot="1" x14ac:dyDescent="0.3">
      <c r="A87" s="483"/>
      <c r="B87" s="484"/>
      <c r="C87" s="484"/>
      <c r="D87" s="484"/>
      <c r="E87" s="484"/>
      <c r="F87" s="484"/>
      <c r="G87" s="484"/>
      <c r="H87" s="485"/>
      <c r="I87" s="268"/>
      <c r="J87" s="269"/>
      <c r="K87" s="270"/>
      <c r="L87" s="271"/>
      <c r="M87" s="270"/>
      <c r="N87" s="272"/>
      <c r="O87" s="270"/>
      <c r="P87" s="270"/>
      <c r="Q87" s="270"/>
      <c r="R87" s="270"/>
      <c r="S87" s="268"/>
      <c r="T87" s="269"/>
      <c r="U87" s="270"/>
      <c r="V87" s="268"/>
      <c r="W87" s="273"/>
      <c r="X87" s="268"/>
      <c r="Y87" s="269"/>
      <c r="Z87" s="273"/>
    </row>
    <row r="88" spans="1:26" ht="102" customHeight="1" thickBot="1" x14ac:dyDescent="0.3">
      <c r="A88" s="274">
        <v>1</v>
      </c>
      <c r="B88" s="486" t="s">
        <v>6</v>
      </c>
      <c r="C88" s="487"/>
      <c r="D88" s="487"/>
      <c r="E88" s="487"/>
      <c r="F88" s="487"/>
      <c r="G88" s="487"/>
      <c r="H88" s="488"/>
      <c r="I88" s="489" t="s">
        <v>134</v>
      </c>
      <c r="J88" s="490"/>
      <c r="K88" s="491"/>
      <c r="L88" s="489" t="s">
        <v>17</v>
      </c>
      <c r="M88" s="490"/>
      <c r="N88" s="491"/>
      <c r="O88" s="489" t="s">
        <v>15</v>
      </c>
      <c r="P88" s="490"/>
      <c r="Q88" s="489" t="s">
        <v>131</v>
      </c>
      <c r="R88" s="490"/>
      <c r="S88" s="489" t="s">
        <v>18</v>
      </c>
      <c r="T88" s="490"/>
      <c r="U88" s="490"/>
      <c r="V88" s="489" t="s">
        <v>133</v>
      </c>
      <c r="W88" s="491"/>
      <c r="X88" s="489" t="s">
        <v>134</v>
      </c>
      <c r="Y88" s="490"/>
      <c r="Z88" s="491"/>
    </row>
    <row r="89" spans="1:26" ht="16.5" thickBot="1" x14ac:dyDescent="0.3">
      <c r="A89" s="274">
        <v>2</v>
      </c>
      <c r="B89" s="486" t="s">
        <v>110</v>
      </c>
      <c r="C89" s="487"/>
      <c r="D89" s="487"/>
      <c r="E89" s="487"/>
      <c r="F89" s="487"/>
      <c r="G89" s="487"/>
      <c r="H89" s="488"/>
      <c r="I89" s="489" t="s">
        <v>130</v>
      </c>
      <c r="J89" s="490"/>
      <c r="K89" s="275"/>
      <c r="L89" s="489"/>
      <c r="M89" s="490"/>
      <c r="N89" s="276"/>
      <c r="O89" s="489"/>
      <c r="P89" s="490"/>
      <c r="Q89" s="489" t="s">
        <v>132</v>
      </c>
      <c r="R89" s="491"/>
      <c r="S89" s="489" t="s">
        <v>126</v>
      </c>
      <c r="T89" s="490"/>
      <c r="U89" s="275"/>
      <c r="V89" s="489" t="s">
        <v>125</v>
      </c>
      <c r="W89" s="491"/>
      <c r="X89" s="489" t="s">
        <v>130</v>
      </c>
      <c r="Y89" s="490"/>
      <c r="Z89" s="491"/>
    </row>
    <row r="90" spans="1:26" ht="16.5" customHeight="1" thickBot="1" x14ac:dyDescent="0.3">
      <c r="A90" s="274">
        <v>3</v>
      </c>
      <c r="B90" s="486" t="s">
        <v>9</v>
      </c>
      <c r="C90" s="487"/>
      <c r="D90" s="487"/>
      <c r="E90" s="487"/>
      <c r="F90" s="487"/>
      <c r="G90" s="487"/>
      <c r="H90" s="488"/>
      <c r="I90" s="489" t="s">
        <v>10</v>
      </c>
      <c r="J90" s="490"/>
      <c r="K90" s="491"/>
      <c r="L90" s="489" t="s">
        <v>10</v>
      </c>
      <c r="M90" s="490"/>
      <c r="N90" s="491"/>
      <c r="O90" s="489" t="s">
        <v>10</v>
      </c>
      <c r="P90" s="490"/>
      <c r="Q90" s="489" t="s">
        <v>10</v>
      </c>
      <c r="R90" s="491"/>
      <c r="S90" s="489" t="s">
        <v>10</v>
      </c>
      <c r="T90" s="490"/>
      <c r="U90" s="490"/>
      <c r="V90" s="489" t="s">
        <v>10</v>
      </c>
      <c r="W90" s="491"/>
      <c r="X90" s="489" t="s">
        <v>10</v>
      </c>
      <c r="Y90" s="490"/>
      <c r="Z90" s="491"/>
    </row>
    <row r="91" spans="1:26" ht="32.25" customHeight="1" thickBot="1" x14ac:dyDescent="0.3">
      <c r="A91" s="274">
        <v>4</v>
      </c>
      <c r="B91" s="277"/>
      <c r="C91" s="487" t="s">
        <v>116</v>
      </c>
      <c r="D91" s="487"/>
      <c r="E91" s="487"/>
      <c r="F91" s="487"/>
      <c r="G91" s="487"/>
      <c r="H91" s="488"/>
      <c r="I91" s="489" t="s">
        <v>117</v>
      </c>
      <c r="J91" s="490"/>
      <c r="K91" s="276"/>
      <c r="L91" s="489" t="s">
        <v>117</v>
      </c>
      <c r="M91" s="490"/>
      <c r="N91" s="276"/>
      <c r="O91" s="489" t="s">
        <v>117</v>
      </c>
      <c r="P91" s="490"/>
      <c r="Q91" s="489" t="s">
        <v>118</v>
      </c>
      <c r="R91" s="491"/>
      <c r="S91" s="489" t="s">
        <v>119</v>
      </c>
      <c r="T91" s="491"/>
      <c r="U91" s="275"/>
      <c r="V91" s="489" t="s">
        <v>117</v>
      </c>
      <c r="W91" s="491"/>
      <c r="X91" s="489" t="s">
        <v>120</v>
      </c>
      <c r="Y91" s="490"/>
      <c r="Z91" s="491"/>
    </row>
    <row r="92" spans="1:26" ht="21" customHeight="1" thickBot="1" x14ac:dyDescent="0.3">
      <c r="A92" s="274">
        <v>5</v>
      </c>
      <c r="B92" s="486" t="s">
        <v>7</v>
      </c>
      <c r="C92" s="487"/>
      <c r="D92" s="487"/>
      <c r="E92" s="487"/>
      <c r="F92" s="487"/>
      <c r="G92" s="487"/>
      <c r="H92" s="488"/>
      <c r="I92" s="489" t="s">
        <v>11</v>
      </c>
      <c r="J92" s="490"/>
      <c r="K92" s="491"/>
      <c r="L92" s="489" t="s">
        <v>11</v>
      </c>
      <c r="M92" s="490"/>
      <c r="N92" s="491"/>
      <c r="O92" s="489" t="s">
        <v>11</v>
      </c>
      <c r="P92" s="490"/>
      <c r="Q92" s="489" t="s">
        <v>11</v>
      </c>
      <c r="R92" s="490"/>
      <c r="S92" s="489" t="s">
        <v>11</v>
      </c>
      <c r="T92" s="490"/>
      <c r="U92" s="490"/>
      <c r="V92" s="489" t="s">
        <v>11</v>
      </c>
      <c r="W92" s="491"/>
      <c r="X92" s="489" t="s">
        <v>11</v>
      </c>
      <c r="Y92" s="490"/>
      <c r="Z92" s="491"/>
    </row>
    <row r="93" spans="1:26" ht="26.25" customHeight="1" thickBot="1" x14ac:dyDescent="0.3">
      <c r="A93" s="274">
        <v>6</v>
      </c>
      <c r="B93" s="486" t="s">
        <v>12</v>
      </c>
      <c r="C93" s="487"/>
      <c r="D93" s="487"/>
      <c r="E93" s="487"/>
      <c r="F93" s="487"/>
      <c r="G93" s="487"/>
      <c r="H93" s="488"/>
      <c r="I93" s="489" t="s">
        <v>13</v>
      </c>
      <c r="J93" s="490"/>
      <c r="K93" s="491"/>
      <c r="L93" s="489" t="s">
        <v>13</v>
      </c>
      <c r="M93" s="490"/>
      <c r="N93" s="491"/>
      <c r="O93" s="489" t="s">
        <v>112</v>
      </c>
      <c r="P93" s="490"/>
      <c r="Q93" s="489" t="s">
        <v>13</v>
      </c>
      <c r="R93" s="491"/>
      <c r="S93" s="489" t="s">
        <v>129</v>
      </c>
      <c r="T93" s="490"/>
      <c r="U93" s="490"/>
      <c r="V93" s="489" t="s">
        <v>13</v>
      </c>
      <c r="W93" s="491"/>
      <c r="X93" s="489" t="s">
        <v>13</v>
      </c>
      <c r="Y93" s="490"/>
      <c r="Z93" s="491"/>
    </row>
    <row r="94" spans="1:26" x14ac:dyDescent="0.25">
      <c r="B94" s="278"/>
      <c r="C94" s="278"/>
      <c r="D94" s="278"/>
      <c r="E94" s="278"/>
      <c r="F94" s="278"/>
      <c r="G94" s="278"/>
      <c r="H94" s="278"/>
      <c r="K94" s="157"/>
      <c r="V94" s="426"/>
      <c r="W94" s="426"/>
      <c r="X94" s="157"/>
    </row>
  </sheetData>
  <mergeCells count="74">
    <mergeCell ref="A86:Z86"/>
    <mergeCell ref="I46:J46"/>
    <mergeCell ref="Q46:R46"/>
    <mergeCell ref="S46:T46"/>
    <mergeCell ref="V46:W46"/>
    <mergeCell ref="Y46:Z46"/>
    <mergeCell ref="S93:U93"/>
    <mergeCell ref="V93:W93"/>
    <mergeCell ref="X93:Z93"/>
    <mergeCell ref="S92:U92"/>
    <mergeCell ref="V92:W92"/>
    <mergeCell ref="X92:Z92"/>
    <mergeCell ref="B93:H93"/>
    <mergeCell ref="I93:K93"/>
    <mergeCell ref="L93:N93"/>
    <mergeCell ref="O93:P93"/>
    <mergeCell ref="Q93:R93"/>
    <mergeCell ref="B92:H92"/>
    <mergeCell ref="I92:K92"/>
    <mergeCell ref="L92:N92"/>
    <mergeCell ref="O92:P92"/>
    <mergeCell ref="Q92:R92"/>
    <mergeCell ref="S90:U90"/>
    <mergeCell ref="V90:W90"/>
    <mergeCell ref="X90:Z90"/>
    <mergeCell ref="C91:H91"/>
    <mergeCell ref="I91:J91"/>
    <mergeCell ref="L91:M91"/>
    <mergeCell ref="O91:P91"/>
    <mergeCell ref="Q91:R91"/>
    <mergeCell ref="S91:T91"/>
    <mergeCell ref="V91:W91"/>
    <mergeCell ref="X91:Z91"/>
    <mergeCell ref="B90:H90"/>
    <mergeCell ref="I90:K90"/>
    <mergeCell ref="L90:N90"/>
    <mergeCell ref="O90:P90"/>
    <mergeCell ref="Q90:R90"/>
    <mergeCell ref="S88:U88"/>
    <mergeCell ref="V88:W88"/>
    <mergeCell ref="X88:Z88"/>
    <mergeCell ref="B89:H89"/>
    <mergeCell ref="I89:J89"/>
    <mergeCell ref="L89:M89"/>
    <mergeCell ref="O89:P89"/>
    <mergeCell ref="Q89:R89"/>
    <mergeCell ref="Q88:R88"/>
    <mergeCell ref="S89:T89"/>
    <mergeCell ref="V89:W89"/>
    <mergeCell ref="X89:Z89"/>
    <mergeCell ref="A87:H87"/>
    <mergeCell ref="B88:H88"/>
    <mergeCell ref="I88:K88"/>
    <mergeCell ref="L88:N88"/>
    <mergeCell ref="O88:P88"/>
    <mergeCell ref="C6:W6"/>
    <mergeCell ref="A44:E44"/>
    <mergeCell ref="A84:E84"/>
    <mergeCell ref="L4:N4"/>
    <mergeCell ref="O4:P4"/>
    <mergeCell ref="Q4:R4"/>
    <mergeCell ref="S4:U4"/>
    <mergeCell ref="V4:W4"/>
    <mergeCell ref="A2:Z2"/>
    <mergeCell ref="A4:A5"/>
    <mergeCell ref="B4:B5"/>
    <mergeCell ref="C4:C5"/>
    <mergeCell ref="D4:D5"/>
    <mergeCell ref="E4:E5"/>
    <mergeCell ref="F4:F5"/>
    <mergeCell ref="G4:G5"/>
    <mergeCell ref="H4:H5"/>
    <mergeCell ref="I4:K4"/>
    <mergeCell ref="X4:Z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анализ предложений</vt:lpstr>
      <vt:lpstr>Missiom Magnum</vt:lpstr>
      <vt:lpstr>Лист1</vt:lpstr>
      <vt:lpstr>манифольд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2026-09-29T03:03:37Z</dcterms:modified>
</cp:coreProperties>
</file>